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imuserver2018\share\財務係\DS検討\01_新棟整備\21_建設工事\03_機械設備工事\01_入札公告\"/>
    </mc:Choice>
  </mc:AlternateContent>
  <xr:revisionPtr revIDLastSave="0" documentId="13_ncr:1_{8549A9A2-3B64-4417-A6A4-BF94D064A859}" xr6:coauthVersionLast="47" xr6:coauthVersionMax="47" xr10:uidLastSave="{00000000-0000-0000-0000-000000000000}"/>
  <bookViews>
    <workbookView xWindow="-120" yWindow="-120" windowWidth="20730" windowHeight="11040" tabRatio="888" activeTab="1" xr2:uid="{00000000-000D-0000-FFFF-FFFF00000000}"/>
  </bookViews>
  <sheets>
    <sheet name="表紙" sheetId="45" r:id="rId1"/>
    <sheet name="内訳書" sheetId="46" r:id="rId2"/>
    <sheet name="（機械）内訳書" sheetId="1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</externalReferences>
  <definedNames>
    <definedName name="_________________DFS1">#REF!</definedName>
    <definedName name="_________________DFS2">#REF!</definedName>
    <definedName name="_________________DFS3">#REF!</definedName>
    <definedName name="_________________DFS4">#REF!</definedName>
    <definedName name="_________________DFS5">#REF!</definedName>
    <definedName name="_________________DFS6">#REF!</definedName>
    <definedName name="_________________JJ1">#REF!</definedName>
    <definedName name="_________________JJ2">#REF!</definedName>
    <definedName name="_________________JJ3">#REF!</definedName>
    <definedName name="_________________JJ4">#REF!</definedName>
    <definedName name="_________________P1">#REF!</definedName>
    <definedName name="_________________P2">#REF!</definedName>
    <definedName name="_________________P3">#REF!</definedName>
    <definedName name="_________________PE1">#REF!</definedName>
    <definedName name="_________________PE2">#REF!</definedName>
    <definedName name="_________________PE3">#REF!</definedName>
    <definedName name="_________________PE4">#REF!</definedName>
    <definedName name="_________________PE5">#REF!</definedName>
    <definedName name="________________B1">#REF!</definedName>
    <definedName name="________________DF1">#REF!</definedName>
    <definedName name="________________DF2">#REF!</definedName>
    <definedName name="________________DF3">#REF!</definedName>
    <definedName name="________________DF4">#REF!</definedName>
    <definedName name="________________DF5">#REF!</definedName>
    <definedName name="________________DF6">#REF!</definedName>
    <definedName name="________________DFS1">#REF!</definedName>
    <definedName name="________________DFS2">#REF!</definedName>
    <definedName name="________________DFS3">#REF!</definedName>
    <definedName name="________________DFS4">#REF!</definedName>
    <definedName name="________________DFS5">#REF!</definedName>
    <definedName name="________________DFS6">#REF!</definedName>
    <definedName name="________________F1">#REF!</definedName>
    <definedName name="________________F2">#REF!</definedName>
    <definedName name="________________F3">#REF!</definedName>
    <definedName name="________________F4">#REF!</definedName>
    <definedName name="________________F5">#REF!</definedName>
    <definedName name="________________HF1">#REF!</definedName>
    <definedName name="________________HF2">#REF!</definedName>
    <definedName name="________________HF3">#REF!</definedName>
    <definedName name="________________HF4">#REF!</definedName>
    <definedName name="________________HO1">#REF!</definedName>
    <definedName name="________________J1">#REF!</definedName>
    <definedName name="________________J2">#REF!</definedName>
    <definedName name="________________J3">#REF!</definedName>
    <definedName name="________________J4">#REF!</definedName>
    <definedName name="________________J5">#REF!</definedName>
    <definedName name="________________JJ1">#REF!</definedName>
    <definedName name="________________JJ2">#REF!</definedName>
    <definedName name="________________JJ3">#REF!</definedName>
    <definedName name="________________JJ4">#REF!</definedName>
    <definedName name="________________M1">#REF!</definedName>
    <definedName name="________________M2">#REF!</definedName>
    <definedName name="________________M3">#REF!</definedName>
    <definedName name="________________P1">#REF!</definedName>
    <definedName name="________________P2">#REF!</definedName>
    <definedName name="________________P3">#REF!</definedName>
    <definedName name="________________PE1">#REF!</definedName>
    <definedName name="________________PE2">#REF!</definedName>
    <definedName name="________________PE3">#REF!</definedName>
    <definedName name="________________PE4">#REF!</definedName>
    <definedName name="________________PE5">#REF!</definedName>
    <definedName name="_______________B1">#REF!</definedName>
    <definedName name="_______________DF1">#REF!</definedName>
    <definedName name="_______________DF2">#REF!</definedName>
    <definedName name="_______________DF3">#REF!</definedName>
    <definedName name="_______________DF4">#REF!</definedName>
    <definedName name="_______________DF5">#REF!</definedName>
    <definedName name="_______________DF6">#REF!</definedName>
    <definedName name="_______________DFS1">#REF!</definedName>
    <definedName name="_______________DFS2">#REF!</definedName>
    <definedName name="_______________DFS3">#REF!</definedName>
    <definedName name="_______________DFS4">#REF!</definedName>
    <definedName name="_______________DFS5">#REF!</definedName>
    <definedName name="_______________DFS6">#REF!</definedName>
    <definedName name="_______________F1">#REF!</definedName>
    <definedName name="_______________F2">#REF!</definedName>
    <definedName name="_______________F3">#REF!</definedName>
    <definedName name="_______________F4">#REF!</definedName>
    <definedName name="_______________F5">#REF!</definedName>
    <definedName name="_______________HF1">#REF!</definedName>
    <definedName name="_______________HF2">#REF!</definedName>
    <definedName name="_______________HF3">#REF!</definedName>
    <definedName name="_______________HF4">#REF!</definedName>
    <definedName name="_______________HO1">#REF!</definedName>
    <definedName name="_______________J1">#REF!</definedName>
    <definedName name="_______________J2">#REF!</definedName>
    <definedName name="_______________J3">#REF!</definedName>
    <definedName name="_______________J4">#REF!</definedName>
    <definedName name="_______________J5">#REF!</definedName>
    <definedName name="_______________JJ1">#REF!</definedName>
    <definedName name="_______________JJ2">#REF!</definedName>
    <definedName name="_______________JJ3">#REF!</definedName>
    <definedName name="_______________JJ4">#REF!</definedName>
    <definedName name="_______________M1">#REF!</definedName>
    <definedName name="_______________M2">#REF!</definedName>
    <definedName name="_______________M3">#REF!</definedName>
    <definedName name="_______________P1">#REF!</definedName>
    <definedName name="_______________P2">#REF!</definedName>
    <definedName name="_______________P3">#REF!</definedName>
    <definedName name="_______________PE1">#REF!</definedName>
    <definedName name="_______________PE2">#REF!</definedName>
    <definedName name="_______________PE3">#REF!</definedName>
    <definedName name="_______________PE4">#REF!</definedName>
    <definedName name="_______________PE5">#REF!</definedName>
    <definedName name="______________B1">#REF!</definedName>
    <definedName name="______________DF1">#REF!</definedName>
    <definedName name="______________DF2">#REF!</definedName>
    <definedName name="______________DF3">#REF!</definedName>
    <definedName name="______________DF4">#REF!</definedName>
    <definedName name="______________DF5">#REF!</definedName>
    <definedName name="______________DF6">#REF!</definedName>
    <definedName name="______________DFS1">#REF!</definedName>
    <definedName name="______________DFS2">#REF!</definedName>
    <definedName name="______________DFS3">#REF!</definedName>
    <definedName name="______________DFS4">#REF!</definedName>
    <definedName name="______________DFS5">#REF!</definedName>
    <definedName name="______________DFS6">#REF!</definedName>
    <definedName name="______________F1">#REF!</definedName>
    <definedName name="______________F2">#REF!</definedName>
    <definedName name="______________F3">#REF!</definedName>
    <definedName name="______________F4">#REF!</definedName>
    <definedName name="______________F5">#REF!</definedName>
    <definedName name="______________HF1">#REF!</definedName>
    <definedName name="______________HF2">#REF!</definedName>
    <definedName name="______________HF3">#REF!</definedName>
    <definedName name="______________HF4">#REF!</definedName>
    <definedName name="______________HO1">#REF!</definedName>
    <definedName name="______________J1">#REF!</definedName>
    <definedName name="______________J2">#REF!</definedName>
    <definedName name="______________J3">#REF!</definedName>
    <definedName name="______________J4">#REF!</definedName>
    <definedName name="______________J5">#REF!</definedName>
    <definedName name="______________JJ1">#REF!</definedName>
    <definedName name="______________JJ2">#REF!</definedName>
    <definedName name="______________JJ3">#REF!</definedName>
    <definedName name="______________JJ4">#REF!</definedName>
    <definedName name="______________M1">#REF!</definedName>
    <definedName name="______________M2">#REF!</definedName>
    <definedName name="______________M3">#REF!</definedName>
    <definedName name="______________P1">#REF!</definedName>
    <definedName name="______________P2">#REF!</definedName>
    <definedName name="______________P3">#REF!</definedName>
    <definedName name="______________PE1">#REF!</definedName>
    <definedName name="______________PE2">#REF!</definedName>
    <definedName name="______________PE3">#REF!</definedName>
    <definedName name="______________PE4">#REF!</definedName>
    <definedName name="______________PE5">#REF!</definedName>
    <definedName name="_____________B1">#REF!</definedName>
    <definedName name="_____________DF1">#REF!</definedName>
    <definedName name="_____________DF2">#REF!</definedName>
    <definedName name="_____________DF3">#REF!</definedName>
    <definedName name="_____________DF4">#REF!</definedName>
    <definedName name="_____________DF5">#REF!</definedName>
    <definedName name="_____________DF6">#REF!</definedName>
    <definedName name="_____________DFS1">#REF!</definedName>
    <definedName name="_____________DFS2">#REF!</definedName>
    <definedName name="_____________DFS3">#REF!</definedName>
    <definedName name="_____________DFS4">#REF!</definedName>
    <definedName name="_____________DFS5">#REF!</definedName>
    <definedName name="_____________DFS6">#REF!</definedName>
    <definedName name="_____________F1">#REF!</definedName>
    <definedName name="_____________F2">#REF!</definedName>
    <definedName name="_____________F3">#REF!</definedName>
    <definedName name="_____________F4">#REF!</definedName>
    <definedName name="_____________F5">#REF!</definedName>
    <definedName name="_____________HF1">#REF!</definedName>
    <definedName name="_____________HF2">#REF!</definedName>
    <definedName name="_____________HF3">#REF!</definedName>
    <definedName name="_____________HF4">#REF!</definedName>
    <definedName name="_____________HO1">#REF!</definedName>
    <definedName name="_____________J1">#REF!</definedName>
    <definedName name="_____________J2">#REF!</definedName>
    <definedName name="_____________J3">#REF!</definedName>
    <definedName name="_____________J4">#REF!</definedName>
    <definedName name="_____________J5">#REF!</definedName>
    <definedName name="_____________JJ1">#REF!</definedName>
    <definedName name="_____________JJ2">#REF!</definedName>
    <definedName name="_____________JJ3">#REF!</definedName>
    <definedName name="_____________JJ4">#REF!</definedName>
    <definedName name="_____________M1">#REF!</definedName>
    <definedName name="_____________M2">#REF!</definedName>
    <definedName name="_____________M3">#REF!</definedName>
    <definedName name="_____________P1">#REF!</definedName>
    <definedName name="_____________P2">#REF!</definedName>
    <definedName name="_____________P3">#REF!</definedName>
    <definedName name="_____________PE1">#REF!</definedName>
    <definedName name="_____________PE2">#REF!</definedName>
    <definedName name="_____________PE3">#REF!</definedName>
    <definedName name="_____________PE4">#REF!</definedName>
    <definedName name="_____________PE5">#REF!</definedName>
    <definedName name="____________B1">#REF!</definedName>
    <definedName name="____________C300200">'[1]  表シート  '!$G$9</definedName>
    <definedName name="____________C303800">'[1]  表シート  '!$G$25</definedName>
    <definedName name="____________C370003">'[1]  表シート  '!$G$46</definedName>
    <definedName name="____________C370135">'[1]  表シート  '!$G$47</definedName>
    <definedName name="____________C370240">'[1]  表シート  '!$G$48</definedName>
    <definedName name="____________C370500">'[1]  表シート  '!$G$51</definedName>
    <definedName name="____________C370600">'[1]  表シート  '!$G$52</definedName>
    <definedName name="____________C371625">'[1]  表シート  '!$G$57</definedName>
    <definedName name="____________C371630">'[1]  表シート  '!$G$58</definedName>
    <definedName name="____________C371640">'[1]  表シート  '!$G$59</definedName>
    <definedName name="____________C371650">'[1]  表シート  '!$G$60</definedName>
    <definedName name="____________C371725">'[1]  表シート  '!$G$61</definedName>
    <definedName name="____________C371730">'[1]  表シート  '!$G$62</definedName>
    <definedName name="____________C371740">'[1]  表シート  '!$G$63</definedName>
    <definedName name="____________C371750">'[1]  表シート  '!$G$64</definedName>
    <definedName name="____________C460211">'[1]  表シート  '!$G$107</definedName>
    <definedName name="____________C480900">'[1]  表シート  '!$G$114</definedName>
    <definedName name="____________C481000">'[1]  表シート  '!$G$115</definedName>
    <definedName name="____________DF1">#REF!</definedName>
    <definedName name="____________DF2">#REF!</definedName>
    <definedName name="____________DF3">#REF!</definedName>
    <definedName name="____________DF4">#REF!</definedName>
    <definedName name="____________DF5">#REF!</definedName>
    <definedName name="____________DF6">#REF!</definedName>
    <definedName name="____________DFS1">#REF!</definedName>
    <definedName name="____________DFS2">#REF!</definedName>
    <definedName name="____________DFS3">#REF!</definedName>
    <definedName name="____________DFS4">#REF!</definedName>
    <definedName name="____________DFS5">#REF!</definedName>
    <definedName name="____________DFS6">#REF!</definedName>
    <definedName name="____________F1">#REF!</definedName>
    <definedName name="____________F2">#REF!</definedName>
    <definedName name="____________F3">#REF!</definedName>
    <definedName name="____________F4">#REF!</definedName>
    <definedName name="____________F5">#REF!</definedName>
    <definedName name="____________HF1">#REF!</definedName>
    <definedName name="____________HF2">#REF!</definedName>
    <definedName name="____________HF3">#REF!</definedName>
    <definedName name="____________HF4">#REF!</definedName>
    <definedName name="____________HO1">#REF!</definedName>
    <definedName name="____________J1">#REF!</definedName>
    <definedName name="____________J2">#REF!</definedName>
    <definedName name="____________J3">#REF!</definedName>
    <definedName name="____________J4">#REF!</definedName>
    <definedName name="____________J5">#REF!</definedName>
    <definedName name="____________JJ1">#REF!</definedName>
    <definedName name="____________JJ2">#REF!</definedName>
    <definedName name="____________JJ3">#REF!</definedName>
    <definedName name="____________JJ4">#REF!</definedName>
    <definedName name="____________M1">#REF!</definedName>
    <definedName name="____________M2">#REF!</definedName>
    <definedName name="____________M3">#REF!</definedName>
    <definedName name="____________P1">#REF!</definedName>
    <definedName name="____________P2">#REF!</definedName>
    <definedName name="____________P3">#REF!</definedName>
    <definedName name="____________PE1">#REF!</definedName>
    <definedName name="____________PE2">#REF!</definedName>
    <definedName name="____________PE3">#REF!</definedName>
    <definedName name="____________PE4">#REF!</definedName>
    <definedName name="____________PE5">#REF!</definedName>
    <definedName name="___________B1">#REF!</definedName>
    <definedName name="___________C300200">'[1]  表シート  '!$G$9</definedName>
    <definedName name="___________C303800">'[1]  表シート  '!$G$25</definedName>
    <definedName name="___________C370003">'[1]  表シート  '!$G$46</definedName>
    <definedName name="___________C370135">'[1]  表シート  '!$G$47</definedName>
    <definedName name="___________C370240">'[1]  表シート  '!$G$48</definedName>
    <definedName name="___________C370500">'[1]  表シート  '!$G$51</definedName>
    <definedName name="___________C370600">'[1]  表シート  '!$G$52</definedName>
    <definedName name="___________C371625">'[1]  表シート  '!$G$57</definedName>
    <definedName name="___________C371630">'[1]  表シート  '!$G$58</definedName>
    <definedName name="___________C371640">'[1]  表シート  '!$G$59</definedName>
    <definedName name="___________C371650">'[1]  表シート  '!$G$60</definedName>
    <definedName name="___________C371725">'[1]  表シート  '!$G$61</definedName>
    <definedName name="___________C371730">'[1]  表シート  '!$G$62</definedName>
    <definedName name="___________C371740">'[1]  表シート  '!$G$63</definedName>
    <definedName name="___________C371750">'[1]  表シート  '!$G$64</definedName>
    <definedName name="___________C460211">'[1]  表シート  '!$G$107</definedName>
    <definedName name="___________C480900">'[1]  表シート  '!$G$114</definedName>
    <definedName name="___________C481000">'[1]  表シート  '!$G$115</definedName>
    <definedName name="___________DF1">#REF!</definedName>
    <definedName name="___________DF2">#REF!</definedName>
    <definedName name="___________DF3">#REF!</definedName>
    <definedName name="___________DF4">#REF!</definedName>
    <definedName name="___________DF5">#REF!</definedName>
    <definedName name="___________DF6">#REF!</definedName>
    <definedName name="___________DFS1">#REF!</definedName>
    <definedName name="___________DFS2">#REF!</definedName>
    <definedName name="___________DFS3">#REF!</definedName>
    <definedName name="___________DFS4">#REF!</definedName>
    <definedName name="___________DFS5">#REF!</definedName>
    <definedName name="___________DFS6">#REF!</definedName>
    <definedName name="___________F1">#REF!</definedName>
    <definedName name="___________F2">#REF!</definedName>
    <definedName name="___________F3">#REF!</definedName>
    <definedName name="___________F4">#REF!</definedName>
    <definedName name="___________F5">#REF!</definedName>
    <definedName name="___________HF1">#REF!</definedName>
    <definedName name="___________HF2">#REF!</definedName>
    <definedName name="___________HF3">#REF!</definedName>
    <definedName name="___________HF4">#REF!</definedName>
    <definedName name="___________HO1">#REF!</definedName>
    <definedName name="___________J1">#REF!</definedName>
    <definedName name="___________J2">#REF!</definedName>
    <definedName name="___________J3">#REF!</definedName>
    <definedName name="___________J4">#REF!</definedName>
    <definedName name="___________J5">#REF!</definedName>
    <definedName name="___________JJ1">#REF!</definedName>
    <definedName name="___________JJ2">#REF!</definedName>
    <definedName name="___________JJ3">#REF!</definedName>
    <definedName name="___________JJ4">#REF!</definedName>
    <definedName name="___________M1">#REF!</definedName>
    <definedName name="___________M2">#REF!</definedName>
    <definedName name="___________M3">#REF!</definedName>
    <definedName name="___________P1">#REF!</definedName>
    <definedName name="___________P2">#REF!</definedName>
    <definedName name="___________P3">#REF!</definedName>
    <definedName name="___________PE1">#REF!</definedName>
    <definedName name="___________PE2">#REF!</definedName>
    <definedName name="___________PE3">#REF!</definedName>
    <definedName name="___________PE4">#REF!</definedName>
    <definedName name="___________PE5">#REF!</definedName>
    <definedName name="__________B1">#REF!</definedName>
    <definedName name="__________C300200">'[2]  表シート  '!$G$9</definedName>
    <definedName name="__________C303800">'[2]  表シート  '!$G$25</definedName>
    <definedName name="__________C370003">'[2]  表シート  '!$G$46</definedName>
    <definedName name="__________C370135">'[2]  表シート  '!$G$47</definedName>
    <definedName name="__________C370240">'[2]  表シート  '!$G$48</definedName>
    <definedName name="__________C370500">'[2]  表シート  '!$G$51</definedName>
    <definedName name="__________C370600">'[2]  表シート  '!$G$52</definedName>
    <definedName name="__________C371625">'[2]  表シート  '!$G$57</definedName>
    <definedName name="__________C371630">'[2]  表シート  '!$G$58</definedName>
    <definedName name="__________C371640">'[2]  表シート  '!$G$59</definedName>
    <definedName name="__________C371650">'[2]  表シート  '!$G$60</definedName>
    <definedName name="__________C371725">'[2]  表シート  '!$G$61</definedName>
    <definedName name="__________C371730">'[2]  表シート  '!$G$62</definedName>
    <definedName name="__________C371740">'[2]  表シート  '!$G$63</definedName>
    <definedName name="__________C371750">'[2]  表シート  '!$G$64</definedName>
    <definedName name="__________C460211">'[2]  表シート  '!$G$107</definedName>
    <definedName name="__________C480900">'[2]  表シート  '!$G$114</definedName>
    <definedName name="__________C481000">'[2]  表シート  '!$G$115</definedName>
    <definedName name="__________DF1">#REF!</definedName>
    <definedName name="__________DF2">#REF!</definedName>
    <definedName name="__________DF3">#REF!</definedName>
    <definedName name="__________DF4">#REF!</definedName>
    <definedName name="__________DF5">#REF!</definedName>
    <definedName name="__________DF6">#REF!</definedName>
    <definedName name="__________DFS1">#REF!</definedName>
    <definedName name="__________DFS2">#REF!</definedName>
    <definedName name="__________DFS3">#REF!</definedName>
    <definedName name="__________DFS4">#REF!</definedName>
    <definedName name="__________DFS5">#REF!</definedName>
    <definedName name="__________DFS6">#REF!</definedName>
    <definedName name="__________F1">#REF!</definedName>
    <definedName name="__________F2">#REF!</definedName>
    <definedName name="__________F3">#REF!</definedName>
    <definedName name="__________F4">#REF!</definedName>
    <definedName name="__________F5">#REF!</definedName>
    <definedName name="__________HF1">#REF!</definedName>
    <definedName name="__________HF2">#REF!</definedName>
    <definedName name="__________HF3">#REF!</definedName>
    <definedName name="__________HF4">#REF!</definedName>
    <definedName name="__________HO1">#REF!</definedName>
    <definedName name="__________J1">#REF!</definedName>
    <definedName name="__________J2">#REF!</definedName>
    <definedName name="__________J3">#REF!</definedName>
    <definedName name="__________J4">#REF!</definedName>
    <definedName name="__________J5">#REF!</definedName>
    <definedName name="__________JJ1">#REF!</definedName>
    <definedName name="__________JJ2">#REF!</definedName>
    <definedName name="__________JJ3">#REF!</definedName>
    <definedName name="__________JJ4">#REF!</definedName>
    <definedName name="__________M1">#REF!</definedName>
    <definedName name="__________M2">#REF!</definedName>
    <definedName name="__________M3">#REF!</definedName>
    <definedName name="__________P1">#REF!</definedName>
    <definedName name="__________P2">#REF!</definedName>
    <definedName name="__________P3">#REF!</definedName>
    <definedName name="__________PE1">#REF!</definedName>
    <definedName name="__________PE2">#REF!</definedName>
    <definedName name="__________PE3">#REF!</definedName>
    <definedName name="__________PE4">#REF!</definedName>
    <definedName name="__________PE5">#REF!</definedName>
    <definedName name="_________B1">#REF!</definedName>
    <definedName name="_________C300200">'[2]  表シート  '!$G$9</definedName>
    <definedName name="_________C303800">'[2]  表シート  '!$G$25</definedName>
    <definedName name="_________C370003">'[2]  表シート  '!$G$46</definedName>
    <definedName name="_________C370135">'[2]  表シート  '!$G$47</definedName>
    <definedName name="_________C370240">'[2]  表シート  '!$G$48</definedName>
    <definedName name="_________C370500">'[2]  表シート  '!$G$51</definedName>
    <definedName name="_________C370600">'[2]  表シート  '!$G$52</definedName>
    <definedName name="_________C371625">'[2]  表シート  '!$G$57</definedName>
    <definedName name="_________C371630">'[2]  表シート  '!$G$58</definedName>
    <definedName name="_________C371640">'[2]  表シート  '!$G$59</definedName>
    <definedName name="_________C371650">'[2]  表シート  '!$G$60</definedName>
    <definedName name="_________C371725">'[2]  表シート  '!$G$61</definedName>
    <definedName name="_________C371730">'[2]  表シート  '!$G$62</definedName>
    <definedName name="_________C371740">'[2]  表シート  '!$G$63</definedName>
    <definedName name="_________C371750">'[2]  表シート  '!$G$64</definedName>
    <definedName name="_________C460211">'[2]  表シート  '!$G$107</definedName>
    <definedName name="_________C480900">'[2]  表シート  '!$G$114</definedName>
    <definedName name="_________C481000">'[2]  表シート  '!$G$115</definedName>
    <definedName name="_________DF1">#REF!</definedName>
    <definedName name="_________DF2">#REF!</definedName>
    <definedName name="_________DF3">#REF!</definedName>
    <definedName name="_________DF4">#REF!</definedName>
    <definedName name="_________DF5">#REF!</definedName>
    <definedName name="_________DF6">#REF!</definedName>
    <definedName name="_________DFS1">#REF!</definedName>
    <definedName name="_________DFS2">#REF!</definedName>
    <definedName name="_________DFS3">#REF!</definedName>
    <definedName name="_________DFS4">#REF!</definedName>
    <definedName name="_________DFS5">#REF!</definedName>
    <definedName name="_________DFS6">#REF!</definedName>
    <definedName name="_________F1">#REF!</definedName>
    <definedName name="_________F2">#REF!</definedName>
    <definedName name="_________F3">#REF!</definedName>
    <definedName name="_________F4">#REF!</definedName>
    <definedName name="_________F5">#REF!</definedName>
    <definedName name="_________HF1">#REF!</definedName>
    <definedName name="_________HF2">#REF!</definedName>
    <definedName name="_________HF3">#REF!</definedName>
    <definedName name="_________HF4">#REF!</definedName>
    <definedName name="_________HO1">#REF!</definedName>
    <definedName name="_________J1">#REF!</definedName>
    <definedName name="_________J2">#REF!</definedName>
    <definedName name="_________J3">#REF!</definedName>
    <definedName name="_________J4">#REF!</definedName>
    <definedName name="_________J5">#REF!</definedName>
    <definedName name="_________JJ1">#REF!</definedName>
    <definedName name="_________JJ2">#REF!</definedName>
    <definedName name="_________JJ3">#REF!</definedName>
    <definedName name="_________JJ4">#REF!</definedName>
    <definedName name="_________M1">#REF!</definedName>
    <definedName name="_________M2">#REF!</definedName>
    <definedName name="_________M3">#REF!</definedName>
    <definedName name="_________P1">#REF!</definedName>
    <definedName name="_________P2">#REF!</definedName>
    <definedName name="_________P3">#REF!</definedName>
    <definedName name="_________PE1">#REF!</definedName>
    <definedName name="_________PE2">#REF!</definedName>
    <definedName name="_________PE3">#REF!</definedName>
    <definedName name="_________PE4">#REF!</definedName>
    <definedName name="_________PE5">#REF!</definedName>
    <definedName name="________B1">#REF!</definedName>
    <definedName name="________C300200">'[2]  表シート  '!$G$9</definedName>
    <definedName name="________C303800">'[2]  表シート  '!$G$25</definedName>
    <definedName name="________C370003">'[2]  表シート  '!$G$46</definedName>
    <definedName name="________C370135">'[2]  表シート  '!$G$47</definedName>
    <definedName name="________C370240">'[2]  表シート  '!$G$48</definedName>
    <definedName name="________C370500">'[2]  表シート  '!$G$51</definedName>
    <definedName name="________C370600">'[2]  表シート  '!$G$52</definedName>
    <definedName name="________C371625">'[2]  表シート  '!$G$57</definedName>
    <definedName name="________C371630">'[2]  表シート  '!$G$58</definedName>
    <definedName name="________C371640">'[2]  表シート  '!$G$59</definedName>
    <definedName name="________C371650">'[2]  表シート  '!$G$60</definedName>
    <definedName name="________C371725">'[2]  表シート  '!$G$61</definedName>
    <definedName name="________C371730">'[2]  表シート  '!$G$62</definedName>
    <definedName name="________C371740">'[2]  表シート  '!$G$63</definedName>
    <definedName name="________C371750">'[2]  表シート  '!$G$64</definedName>
    <definedName name="________C460211">'[2]  表シート  '!$G$107</definedName>
    <definedName name="________C480900">'[2]  表シート  '!$G$114</definedName>
    <definedName name="________C481000">'[2]  表シート  '!$G$115</definedName>
    <definedName name="________DF1">#REF!</definedName>
    <definedName name="________DF2">#REF!</definedName>
    <definedName name="________DF3">#REF!</definedName>
    <definedName name="________DF4">#REF!</definedName>
    <definedName name="________DF5">#REF!</definedName>
    <definedName name="________DF6">#REF!</definedName>
    <definedName name="________DFS1">#REF!</definedName>
    <definedName name="________DFS2">#REF!</definedName>
    <definedName name="________DFS3">#REF!</definedName>
    <definedName name="________DFS4">#REF!</definedName>
    <definedName name="________DFS5">#REF!</definedName>
    <definedName name="________DFS6">#REF!</definedName>
    <definedName name="________F1">#REF!</definedName>
    <definedName name="________F2">#REF!</definedName>
    <definedName name="________F3">#REF!</definedName>
    <definedName name="________F4">#REF!</definedName>
    <definedName name="________F5">#REF!</definedName>
    <definedName name="________HF1">#REF!</definedName>
    <definedName name="________HF2">#REF!</definedName>
    <definedName name="________HF3">#REF!</definedName>
    <definedName name="________HF4">#REF!</definedName>
    <definedName name="________HO1">#REF!</definedName>
    <definedName name="________ＩＴＶ２">[3]設計書!$N$261</definedName>
    <definedName name="________J1">#REF!</definedName>
    <definedName name="________J2">#REF!</definedName>
    <definedName name="________J3">#REF!</definedName>
    <definedName name="________J4">#REF!</definedName>
    <definedName name="________J5">#REF!</definedName>
    <definedName name="________JJ1">#REF!</definedName>
    <definedName name="________JJ2">#REF!</definedName>
    <definedName name="________JJ3">#REF!</definedName>
    <definedName name="________JJ4">#REF!</definedName>
    <definedName name="________M1">#REF!</definedName>
    <definedName name="________M2">#REF!</definedName>
    <definedName name="________M3">#REF!</definedName>
    <definedName name="________P1">#REF!</definedName>
    <definedName name="________P2">#REF!</definedName>
    <definedName name="________P3">#REF!</definedName>
    <definedName name="________PE1">#REF!</definedName>
    <definedName name="________PE2">#REF!</definedName>
    <definedName name="________PE3">#REF!</definedName>
    <definedName name="________PE4">#REF!</definedName>
    <definedName name="________PE5">#REF!</definedName>
    <definedName name="_______B1">#REF!</definedName>
    <definedName name="_______C300200">'[2]  表シート  '!$G$9</definedName>
    <definedName name="_______C303800">'[2]  表シート  '!$G$25</definedName>
    <definedName name="_______C370003">'[2]  表シート  '!$G$46</definedName>
    <definedName name="_______C370135">'[2]  表シート  '!$G$47</definedName>
    <definedName name="_______C370240">'[2]  表シート  '!$G$48</definedName>
    <definedName name="_______C370500">'[2]  表シート  '!$G$51</definedName>
    <definedName name="_______C370600">'[2]  表シート  '!$G$52</definedName>
    <definedName name="_______C371625">'[2]  表シート  '!$G$57</definedName>
    <definedName name="_______C371630">'[2]  表シート  '!$G$58</definedName>
    <definedName name="_______C371640">'[2]  表シート  '!$G$59</definedName>
    <definedName name="_______C371650">'[2]  表シート  '!$G$60</definedName>
    <definedName name="_______C371725">'[2]  表シート  '!$G$61</definedName>
    <definedName name="_______C371730">'[2]  表シート  '!$G$62</definedName>
    <definedName name="_______C371740">'[2]  表シート  '!$G$63</definedName>
    <definedName name="_______C371750">'[2]  表シート  '!$G$64</definedName>
    <definedName name="_______C460211">'[2]  表シート  '!$G$107</definedName>
    <definedName name="_______C480900">'[2]  表シート  '!$G$114</definedName>
    <definedName name="_______C481000">'[2]  表シート  '!$G$115</definedName>
    <definedName name="_______DF1">#REF!</definedName>
    <definedName name="_______DF2">#REF!</definedName>
    <definedName name="_______DF3">#REF!</definedName>
    <definedName name="_______DF4">#REF!</definedName>
    <definedName name="_______DF5">#REF!</definedName>
    <definedName name="_______DF6">#REF!</definedName>
    <definedName name="_______DFS1">#REF!</definedName>
    <definedName name="_______DFS2">#REF!</definedName>
    <definedName name="_______DFS3">#REF!</definedName>
    <definedName name="_______DFS4">#REF!</definedName>
    <definedName name="_______DFS5">#REF!</definedName>
    <definedName name="_______DFS6">#REF!</definedName>
    <definedName name="_______F1">#REF!</definedName>
    <definedName name="_______F2">#REF!</definedName>
    <definedName name="_______F3">#REF!</definedName>
    <definedName name="_______F4">#REF!</definedName>
    <definedName name="_______F5">#REF!</definedName>
    <definedName name="_______HF1">#REF!</definedName>
    <definedName name="_______HF2">#REF!</definedName>
    <definedName name="_______HF3">#REF!</definedName>
    <definedName name="_______HF4">#REF!</definedName>
    <definedName name="_______HO1">#REF!</definedName>
    <definedName name="_______ＩＴＶ２">[4]設計書!$N$261</definedName>
    <definedName name="_______J1">#REF!</definedName>
    <definedName name="_______J2">#REF!</definedName>
    <definedName name="_______J3">#REF!</definedName>
    <definedName name="_______J4">#REF!</definedName>
    <definedName name="_______J5">#REF!</definedName>
    <definedName name="_______JJ1">#REF!</definedName>
    <definedName name="_______JJ2">#REF!</definedName>
    <definedName name="_______JJ3">#REF!</definedName>
    <definedName name="_______JJ4">#REF!</definedName>
    <definedName name="_______M1">#REF!</definedName>
    <definedName name="_______M2">#REF!</definedName>
    <definedName name="_______M3">#REF!</definedName>
    <definedName name="_______P1">#REF!</definedName>
    <definedName name="_______P2">#REF!</definedName>
    <definedName name="_______P3">#REF!</definedName>
    <definedName name="_______PE1">#REF!</definedName>
    <definedName name="_______PE2">#REF!</definedName>
    <definedName name="_______PE3">#REF!</definedName>
    <definedName name="_______PE4">#REF!</definedName>
    <definedName name="_______PE5">#REF!</definedName>
    <definedName name="______B1">#REF!</definedName>
    <definedName name="______C300200">'[2]  表シート  '!$G$9</definedName>
    <definedName name="______C303800">'[2]  表シート  '!$G$25</definedName>
    <definedName name="______C370003">'[2]  表シート  '!$G$46</definedName>
    <definedName name="______C370135">'[2]  表シート  '!$G$47</definedName>
    <definedName name="______C370240">'[2]  表シート  '!$G$48</definedName>
    <definedName name="______C370500">'[2]  表シート  '!$G$51</definedName>
    <definedName name="______C370600">'[2]  表シート  '!$G$52</definedName>
    <definedName name="______C371625">'[2]  表シート  '!$G$57</definedName>
    <definedName name="______C371630">'[2]  表シート  '!$G$58</definedName>
    <definedName name="______C371640">'[2]  表シート  '!$G$59</definedName>
    <definedName name="______C371650">'[2]  表シート  '!$G$60</definedName>
    <definedName name="______C371725">'[2]  表シート  '!$G$61</definedName>
    <definedName name="______C371730">'[2]  表シート  '!$G$62</definedName>
    <definedName name="______C371740">'[2]  表シート  '!$G$63</definedName>
    <definedName name="______C371750">'[2]  表シート  '!$G$64</definedName>
    <definedName name="______C460211">'[2]  表シート  '!$G$107</definedName>
    <definedName name="______C480900">'[2]  表シート  '!$G$114</definedName>
    <definedName name="______C481000">'[2]  表シート  '!$G$115</definedName>
    <definedName name="______DF1">#REF!</definedName>
    <definedName name="______DF2">#REF!</definedName>
    <definedName name="______DF3">#REF!</definedName>
    <definedName name="______DF4">#REF!</definedName>
    <definedName name="______DF5">#REF!</definedName>
    <definedName name="______DF6">#REF!</definedName>
    <definedName name="______DFS1">#REF!</definedName>
    <definedName name="______DFS2">#REF!</definedName>
    <definedName name="______DFS3">#REF!</definedName>
    <definedName name="______DFS4">#REF!</definedName>
    <definedName name="______DFS5">#REF!</definedName>
    <definedName name="______DFS6">#REF!</definedName>
    <definedName name="______F1">#REF!</definedName>
    <definedName name="______F2">#REF!</definedName>
    <definedName name="______F3">#REF!</definedName>
    <definedName name="______F4">#REF!</definedName>
    <definedName name="______F5">#REF!</definedName>
    <definedName name="______HF1">#REF!</definedName>
    <definedName name="______HF2">#REF!</definedName>
    <definedName name="______HF3">#REF!</definedName>
    <definedName name="______HF4">#REF!</definedName>
    <definedName name="______HO1">#REF!</definedName>
    <definedName name="______ＩＴＶ２">[4]設計書!$N$261</definedName>
    <definedName name="______J1">#REF!</definedName>
    <definedName name="______J2">#REF!</definedName>
    <definedName name="______J3">#REF!</definedName>
    <definedName name="______J4">#REF!</definedName>
    <definedName name="______J5">#REF!</definedName>
    <definedName name="______JJ1">#REF!</definedName>
    <definedName name="______JJ2">#REF!</definedName>
    <definedName name="______JJ3">#REF!</definedName>
    <definedName name="______JJ4">#REF!</definedName>
    <definedName name="______M1">#REF!</definedName>
    <definedName name="______M2">#REF!</definedName>
    <definedName name="______M3">#REF!</definedName>
    <definedName name="______P1">#REF!</definedName>
    <definedName name="______P2">#REF!</definedName>
    <definedName name="______P3">#REF!</definedName>
    <definedName name="______PE1">#REF!</definedName>
    <definedName name="______PE2">#REF!</definedName>
    <definedName name="______PE3">#REF!</definedName>
    <definedName name="______PE4">#REF!</definedName>
    <definedName name="______PE5">#REF!</definedName>
    <definedName name="_____B1">#REF!</definedName>
    <definedName name="_____C300200">'[2]  表シート  '!$G$9</definedName>
    <definedName name="_____C303800">'[2]  表シート  '!$G$25</definedName>
    <definedName name="_____C370003">'[2]  表シート  '!$G$46</definedName>
    <definedName name="_____C370135">'[2]  表シート  '!$G$47</definedName>
    <definedName name="_____C370240">'[2]  表シート  '!$G$48</definedName>
    <definedName name="_____C370500">'[2]  表シート  '!$G$51</definedName>
    <definedName name="_____C370600">'[2]  表シート  '!$G$52</definedName>
    <definedName name="_____C371625">'[2]  表シート  '!$G$57</definedName>
    <definedName name="_____C371630">'[2]  表シート  '!$G$58</definedName>
    <definedName name="_____C371640">'[2]  表シート  '!$G$59</definedName>
    <definedName name="_____C371650">'[2]  表シート  '!$G$60</definedName>
    <definedName name="_____C371725">'[2]  表シート  '!$G$61</definedName>
    <definedName name="_____C371730">'[2]  表シート  '!$G$62</definedName>
    <definedName name="_____C371740">'[2]  表シート  '!$G$63</definedName>
    <definedName name="_____C371750">'[2]  表シート  '!$G$64</definedName>
    <definedName name="_____C460211">'[2]  表シート  '!$G$107</definedName>
    <definedName name="_____C480900">'[2]  表シート  '!$G$114</definedName>
    <definedName name="_____C481000">'[2]  表シート  '!$G$115</definedName>
    <definedName name="_____DF1">#REF!</definedName>
    <definedName name="_____DF2">#REF!</definedName>
    <definedName name="_____DF3">#REF!</definedName>
    <definedName name="_____DF4">#REF!</definedName>
    <definedName name="_____DF5">#REF!</definedName>
    <definedName name="_____DF6">#REF!</definedName>
    <definedName name="_____DFS1">#REF!</definedName>
    <definedName name="_____DFS2">#REF!</definedName>
    <definedName name="_____DFS3">#REF!</definedName>
    <definedName name="_____DFS4">#REF!</definedName>
    <definedName name="_____DFS5">#REF!</definedName>
    <definedName name="_____DFS6">#REF!</definedName>
    <definedName name="_____F1">#REF!</definedName>
    <definedName name="_____F2">#REF!</definedName>
    <definedName name="_____F3">#REF!</definedName>
    <definedName name="_____F4">#REF!</definedName>
    <definedName name="_____F5">#REF!</definedName>
    <definedName name="_____HF1">#REF!</definedName>
    <definedName name="_____HF2">#REF!</definedName>
    <definedName name="_____HF3">#REF!</definedName>
    <definedName name="_____HF4">#REF!</definedName>
    <definedName name="_____HO1">#REF!</definedName>
    <definedName name="_____ＩＴＶ２">[5]設計書!$N$261</definedName>
    <definedName name="_____J1">#REF!</definedName>
    <definedName name="_____J2">#REF!</definedName>
    <definedName name="_____J3">#REF!</definedName>
    <definedName name="_____J4">#REF!</definedName>
    <definedName name="_____J5">#REF!</definedName>
    <definedName name="_____JJ1">#REF!</definedName>
    <definedName name="_____JJ2">#REF!</definedName>
    <definedName name="_____JJ3">#REF!</definedName>
    <definedName name="_____JJ4">#REF!</definedName>
    <definedName name="_____M1">#REF!</definedName>
    <definedName name="_____M2">#REF!</definedName>
    <definedName name="_____M3">#REF!</definedName>
    <definedName name="_____P1">#REF!</definedName>
    <definedName name="_____P2">#REF!</definedName>
    <definedName name="_____P3">#REF!</definedName>
    <definedName name="_____PE1">#REF!</definedName>
    <definedName name="_____PE2">#REF!</definedName>
    <definedName name="_____PE3">#REF!</definedName>
    <definedName name="_____PE4">#REF!</definedName>
    <definedName name="_____PE5">#REF!</definedName>
    <definedName name="____B1">#REF!</definedName>
    <definedName name="____C300200">'[2]  表シート  '!$G$9</definedName>
    <definedName name="____C303800">'[2]  表シート  '!$G$25</definedName>
    <definedName name="____C370003">'[2]  表シート  '!$G$46</definedName>
    <definedName name="____C370135">'[2]  表シート  '!$G$47</definedName>
    <definedName name="____C370240">'[2]  表シート  '!$G$48</definedName>
    <definedName name="____C370500">'[2]  表シート  '!$G$51</definedName>
    <definedName name="____C370600">'[2]  表シート  '!$G$52</definedName>
    <definedName name="____C371625">'[2]  表シート  '!$G$57</definedName>
    <definedName name="____C371630">'[2]  表シート  '!$G$58</definedName>
    <definedName name="____C371640">'[2]  表シート  '!$G$59</definedName>
    <definedName name="____C371650">'[2]  表シート  '!$G$60</definedName>
    <definedName name="____C371725">'[2]  表シート  '!$G$61</definedName>
    <definedName name="____C371730">'[2]  表シート  '!$G$62</definedName>
    <definedName name="____C371740">'[2]  表シート  '!$G$63</definedName>
    <definedName name="____C371750">'[2]  表シート  '!$G$64</definedName>
    <definedName name="____C460211">'[2]  表シート  '!$G$107</definedName>
    <definedName name="____C480900">'[2]  表シート  '!$G$114</definedName>
    <definedName name="____C481000">'[2]  表シート  '!$G$115</definedName>
    <definedName name="____DF1">#REF!</definedName>
    <definedName name="____DF2">#REF!</definedName>
    <definedName name="____DF3">#REF!</definedName>
    <definedName name="____DF4">#REF!</definedName>
    <definedName name="____DF5">#REF!</definedName>
    <definedName name="____DF6">#REF!</definedName>
    <definedName name="____DFS1">#REF!</definedName>
    <definedName name="____DFS2">#REF!</definedName>
    <definedName name="____DFS3">#REF!</definedName>
    <definedName name="____DFS4">#REF!</definedName>
    <definedName name="____DFS5">#REF!</definedName>
    <definedName name="____DFS6">#REF!</definedName>
    <definedName name="____F1">#REF!</definedName>
    <definedName name="____F2">#REF!</definedName>
    <definedName name="____F3">#REF!</definedName>
    <definedName name="____F4">#REF!</definedName>
    <definedName name="____F5">#REF!</definedName>
    <definedName name="____HF1">#REF!</definedName>
    <definedName name="____HF2">#REF!</definedName>
    <definedName name="____HF3">#REF!</definedName>
    <definedName name="____HF4">#REF!</definedName>
    <definedName name="____HO1">#REF!</definedName>
    <definedName name="____ＩＴＶ２">[6]設計書!$N$261</definedName>
    <definedName name="____J1">#REF!</definedName>
    <definedName name="____J2">#REF!</definedName>
    <definedName name="____J3">#REF!</definedName>
    <definedName name="____J4">#REF!</definedName>
    <definedName name="____J5">#REF!</definedName>
    <definedName name="____JJ1">#REF!</definedName>
    <definedName name="____JJ2">#REF!</definedName>
    <definedName name="____JJ3">#REF!</definedName>
    <definedName name="____JJ4">#REF!</definedName>
    <definedName name="____M1">#REF!</definedName>
    <definedName name="____M2">#REF!</definedName>
    <definedName name="____M3">#REF!</definedName>
    <definedName name="____P1">#REF!</definedName>
    <definedName name="____P2">#REF!</definedName>
    <definedName name="____P3">#REF!</definedName>
    <definedName name="____PE1">#REF!</definedName>
    <definedName name="____PE2">#REF!</definedName>
    <definedName name="____PE3">#REF!</definedName>
    <definedName name="____PE4">#REF!</definedName>
    <definedName name="____PE5">#REF!</definedName>
    <definedName name="___all1">#REF!</definedName>
    <definedName name="___B1">#REF!</definedName>
    <definedName name="___BAN1">#REF!</definedName>
    <definedName name="___BAN11">#REF!</definedName>
    <definedName name="___BAN12">#REF!</definedName>
    <definedName name="___BAN2">#REF!</definedName>
    <definedName name="___BAN3">#REF!</definedName>
    <definedName name="___BAN31">#REF!</definedName>
    <definedName name="___BAN32">#REF!</definedName>
    <definedName name="___BAN33">#REF!</definedName>
    <definedName name="___BAN4">#REF!</definedName>
    <definedName name="___BAN41">#REF!</definedName>
    <definedName name="___BAN42">#REF!</definedName>
    <definedName name="___BAN44">#REF!</definedName>
    <definedName name="___C300200">[7]資材単価!$G$9</definedName>
    <definedName name="___C303800">[7]資材単価!$G$25</definedName>
    <definedName name="___C370003">[7]資材単価!$G$46</definedName>
    <definedName name="___C370135">[7]資材単価!$G$47</definedName>
    <definedName name="___C370240">[7]資材単価!$G$48</definedName>
    <definedName name="___C370500">[7]資材単価!$G$51</definedName>
    <definedName name="___C370600">[7]資材単価!$G$52</definedName>
    <definedName name="___C371625">[7]資材単価!$G$57</definedName>
    <definedName name="___C371630">[7]資材単価!$G$58</definedName>
    <definedName name="___C371640">[7]資材単価!$G$59</definedName>
    <definedName name="___C371650">[7]資材単価!$G$60</definedName>
    <definedName name="___C371725">[7]資材単価!$G$61</definedName>
    <definedName name="___C371730">[7]資材単価!$G$62</definedName>
    <definedName name="___C371740">[7]資材単価!$G$63</definedName>
    <definedName name="___C371750">[7]資材単価!$G$64</definedName>
    <definedName name="___C460211">[7]資材単価!$G$107</definedName>
    <definedName name="___C480900">[7]資材単価!$G$114</definedName>
    <definedName name="___C481000">[7]資材単価!$G$115</definedName>
    <definedName name="___DF1">#REF!</definedName>
    <definedName name="___DF2">#REF!</definedName>
    <definedName name="___DF3">#REF!</definedName>
    <definedName name="___DF4">#REF!</definedName>
    <definedName name="___DF5">#REF!</definedName>
    <definedName name="___DF6">#REF!</definedName>
    <definedName name="___DFS1">#REF!</definedName>
    <definedName name="___DFS2">#REF!</definedName>
    <definedName name="___DFS3">#REF!</definedName>
    <definedName name="___DFS4">#REF!</definedName>
    <definedName name="___DFS5">#REF!</definedName>
    <definedName name="___DFS6">#REF!</definedName>
    <definedName name="___F1">#REF!</definedName>
    <definedName name="___F2">#REF!</definedName>
    <definedName name="___F3">#REF!</definedName>
    <definedName name="___F4">#REF!</definedName>
    <definedName name="___F5">#REF!</definedName>
    <definedName name="___GAI1">#REF!</definedName>
    <definedName name="___GAI2">#REF!</definedName>
    <definedName name="___GAI3">#REF!</definedName>
    <definedName name="___GAI31">#REF!</definedName>
    <definedName name="___GAI4">#REF!</definedName>
    <definedName name="___GAI5">#REF!</definedName>
    <definedName name="___GAI6">#REF!</definedName>
    <definedName name="___GMO1">#REF!</definedName>
    <definedName name="___HF1">#REF!</definedName>
    <definedName name="___HF2">#REF!</definedName>
    <definedName name="___HF3">#REF!</definedName>
    <definedName name="___HF4">#REF!</definedName>
    <definedName name="___HO1">#REF!</definedName>
    <definedName name="___ＩＴＶ２">[6]設計書!$N$261</definedName>
    <definedName name="___J1">#REF!</definedName>
    <definedName name="___J2">#REF!</definedName>
    <definedName name="___J3">#REF!</definedName>
    <definedName name="___J4">#REF!</definedName>
    <definedName name="___J5">#REF!</definedName>
    <definedName name="___JJ1">#REF!</definedName>
    <definedName name="___JJ2">#REF!</definedName>
    <definedName name="___JJ3">#REF!</definedName>
    <definedName name="___JJ4">#REF!</definedName>
    <definedName name="___KHH1">#REF!</definedName>
    <definedName name="___KHH21">#REF!</definedName>
    <definedName name="___LGS65">[8]金属工事!$B$4</definedName>
    <definedName name="___M1">#REF!</definedName>
    <definedName name="___M2">#REF!</definedName>
    <definedName name="___M3">#REF!</definedName>
    <definedName name="___P1">#REF!</definedName>
    <definedName name="___P2">#REF!</definedName>
    <definedName name="___P3">#REF!</definedName>
    <definedName name="___PBB1">#REF!</definedName>
    <definedName name="___PBB2">#REF!</definedName>
    <definedName name="___PBC1">#REF!</definedName>
    <definedName name="___PBK1">#REF!</definedName>
    <definedName name="___PBL1">#REF!</definedName>
    <definedName name="___PE1">#REF!</definedName>
    <definedName name="___PE2">#REF!</definedName>
    <definedName name="___PE3">#REF!</definedName>
    <definedName name="___PE4">#REF!</definedName>
    <definedName name="___PE5">#REF!</definedName>
    <definedName name="__100M3_">#REF!</definedName>
    <definedName name="__104P1_">#REF!</definedName>
    <definedName name="__108P2_">#REF!</definedName>
    <definedName name="__112P3_">#REF!</definedName>
    <definedName name="__123Graph_A" hidden="1">'[9]98県設備'!$O$3:$O$56</definedName>
    <definedName name="__123Graph_C" hidden="1">'[9]98県設備'!$Y$3:$Y$56</definedName>
    <definedName name="__123Graph_X" hidden="1">'[9]98県設備'!$N$3:$N$56</definedName>
    <definedName name="__12DF2_">#REF!</definedName>
    <definedName name="__16DF3_">#REF!</definedName>
    <definedName name="__20DF4_">#REF!</definedName>
    <definedName name="__24DF5_">#REF!</definedName>
    <definedName name="__28DF6_">#REF!</definedName>
    <definedName name="__32F1_">#REF!</definedName>
    <definedName name="__36F2_">#REF!</definedName>
    <definedName name="__40F3_">#REF!</definedName>
    <definedName name="__44F4_">#REF!</definedName>
    <definedName name="__48F5_">#REF!</definedName>
    <definedName name="__4B1_">#REF!</definedName>
    <definedName name="__52HF1_">#REF!</definedName>
    <definedName name="__56HF2_">#REF!</definedName>
    <definedName name="__60HF3_">#REF!</definedName>
    <definedName name="__64HF4_">#REF!</definedName>
    <definedName name="__68HO1_">#REF!</definedName>
    <definedName name="__72J1_">#REF!</definedName>
    <definedName name="__76J2_">#REF!</definedName>
    <definedName name="__80J3_">#REF!</definedName>
    <definedName name="__84J4_">#REF!</definedName>
    <definedName name="__88J5_">#REF!</definedName>
    <definedName name="__8DF1_">#REF!</definedName>
    <definedName name="__92M1_">#REF!</definedName>
    <definedName name="__96M2_">#REF!</definedName>
    <definedName name="__all1">#REF!</definedName>
    <definedName name="__B1">#REF!</definedName>
    <definedName name="__BAN1">#REF!</definedName>
    <definedName name="__BAN11">#REF!</definedName>
    <definedName name="__BAN12">#REF!</definedName>
    <definedName name="__BAN2">#REF!</definedName>
    <definedName name="__BAN3">#REF!</definedName>
    <definedName name="__BAN31">#REF!</definedName>
    <definedName name="__BAN32">#REF!</definedName>
    <definedName name="__BAN33">#REF!</definedName>
    <definedName name="__BAN4">#REF!</definedName>
    <definedName name="__BAN41">#REF!</definedName>
    <definedName name="__BAN42">#REF!</definedName>
    <definedName name="__BAN44">#REF!</definedName>
    <definedName name="__C300200">[7]資材単価!$G$9</definedName>
    <definedName name="__C303800">[7]資材単価!$G$25</definedName>
    <definedName name="__C370003">[7]資材単価!$G$46</definedName>
    <definedName name="__C370135">[7]資材単価!$G$47</definedName>
    <definedName name="__C370240">[7]資材単価!$G$48</definedName>
    <definedName name="__C370500">[7]資材単価!$G$51</definedName>
    <definedName name="__C370600">[7]資材単価!$G$52</definedName>
    <definedName name="__C371625">[7]資材単価!$G$57</definedName>
    <definedName name="__C371630">[7]資材単価!$G$58</definedName>
    <definedName name="__C371640">[7]資材単価!$G$59</definedName>
    <definedName name="__C371650">[7]資材単価!$G$60</definedName>
    <definedName name="__C371725">[7]資材単価!$G$61</definedName>
    <definedName name="__C371730">[7]資材単価!$G$62</definedName>
    <definedName name="__C371740">[7]資材単価!$G$63</definedName>
    <definedName name="__C371750">[7]資材単価!$G$64</definedName>
    <definedName name="__C460211">[7]資材単価!$G$107</definedName>
    <definedName name="__C480900">[7]資材単価!$G$114</definedName>
    <definedName name="__C481000">[7]資材単価!$G$115</definedName>
    <definedName name="__DF1">#REF!</definedName>
    <definedName name="__DF2">#REF!</definedName>
    <definedName name="__DF3">#REF!</definedName>
    <definedName name="__DF4">#REF!</definedName>
    <definedName name="__DF5">#REF!</definedName>
    <definedName name="__DF6">#REF!</definedName>
    <definedName name="__DFS1">#REF!</definedName>
    <definedName name="__DFS2">#REF!</definedName>
    <definedName name="__DFS3">#REF!</definedName>
    <definedName name="__DFS4">#REF!</definedName>
    <definedName name="__DFS5">#REF!</definedName>
    <definedName name="__DFS6">#REF!</definedName>
    <definedName name="__F1">#REF!</definedName>
    <definedName name="__F2">#REF!</definedName>
    <definedName name="__F3">#REF!</definedName>
    <definedName name="__F4">#REF!</definedName>
    <definedName name="__F5">#REF!</definedName>
    <definedName name="__FIR1">#REF!</definedName>
    <definedName name="__GAI1">#REF!</definedName>
    <definedName name="__GAI2">#REF!</definedName>
    <definedName name="__GAI3">#REF!</definedName>
    <definedName name="__GAI31">#REF!</definedName>
    <definedName name="__GAI4">#REF!</definedName>
    <definedName name="__GAI5">#REF!</definedName>
    <definedName name="__GAI6">#REF!</definedName>
    <definedName name="__GMO1">#REF!</definedName>
    <definedName name="__HF1">#REF!</definedName>
    <definedName name="__HF2">#REF!</definedName>
    <definedName name="__HF3">#REF!</definedName>
    <definedName name="__HF4">#REF!</definedName>
    <definedName name="__HO1">#REF!</definedName>
    <definedName name="__ＩＴＶ２">[10]設計書!$N$261</definedName>
    <definedName name="__J1">#REF!</definedName>
    <definedName name="__J2">#REF!</definedName>
    <definedName name="__J3">#REF!</definedName>
    <definedName name="__J4">#REF!</definedName>
    <definedName name="__J5">#REF!</definedName>
    <definedName name="__JJ1">#REF!</definedName>
    <definedName name="__JJ2">#REF!</definedName>
    <definedName name="__JJ3">#REF!</definedName>
    <definedName name="__JJ4">#REF!</definedName>
    <definedName name="__KHH1">#REF!</definedName>
    <definedName name="__KHH21">#REF!</definedName>
    <definedName name="__LGS65">[8]金属工事!$B$4</definedName>
    <definedName name="__M1">#REF!</definedName>
    <definedName name="__M2">#REF!</definedName>
    <definedName name="__M3">#REF!</definedName>
    <definedName name="__P1">#REF!</definedName>
    <definedName name="__P2">#REF!</definedName>
    <definedName name="__P3">#REF!</definedName>
    <definedName name="__PBB1">#REF!</definedName>
    <definedName name="__PBB2">#REF!</definedName>
    <definedName name="__PBC1">#REF!</definedName>
    <definedName name="__PBK1">#REF!</definedName>
    <definedName name="__PBL1">#REF!</definedName>
    <definedName name="__PE1">#REF!</definedName>
    <definedName name="__PE2">#REF!</definedName>
    <definedName name="__PE3">#REF!</definedName>
    <definedName name="__PE4">#REF!</definedName>
    <definedName name="__PE5">#REF!</definedName>
    <definedName name="__RE2">[11]原本!#REF!</definedName>
    <definedName name="__SEC1">#REF!</definedName>
    <definedName name="__SUB2">[11]原本!#REF!</definedName>
    <definedName name="__SUB3">[11]原本!#REF!</definedName>
    <definedName name="__SUB4">[11]原本!#REF!</definedName>
    <definedName name="__SUM1">#REF!</definedName>
    <definedName name="__SUM2">#REF!</definedName>
    <definedName name="__SUM3">#REF!</definedName>
    <definedName name="__SUM4">#REF!</definedName>
    <definedName name="_01">#REF!</definedName>
    <definedName name="_1">#REF!</definedName>
    <definedName name="_100M3_">#REF!</definedName>
    <definedName name="_104P1_">#REF!</definedName>
    <definedName name="_108P2_">#REF!</definedName>
    <definedName name="_10DF2_">#REF!</definedName>
    <definedName name="_10F3_">#REF!</definedName>
    <definedName name="_112P3_">#REF!</definedName>
    <definedName name="_11DF3_">#REF!</definedName>
    <definedName name="_11F4_">#REF!</definedName>
    <definedName name="_12DF2_">#REF!</definedName>
    <definedName name="_12F5_">#REF!</definedName>
    <definedName name="_13DF3_">#REF!</definedName>
    <definedName name="_13HF1_">#REF!</definedName>
    <definedName name="_14DF4_">#REF!</definedName>
    <definedName name="_14HF2_">#REF!</definedName>
    <definedName name="_15HF3_">#REF!</definedName>
    <definedName name="_16DF3_">#REF!</definedName>
    <definedName name="_16DF4_">#REF!</definedName>
    <definedName name="_16HF4_">#REF!</definedName>
    <definedName name="_17DF5_">#REF!</definedName>
    <definedName name="_17HO1_">#REF!</definedName>
    <definedName name="_18J1_">#REF!</definedName>
    <definedName name="_19DF5_">#REF!</definedName>
    <definedName name="_19J2_">#REF!</definedName>
    <definedName name="_1A_1">#REF!</definedName>
    <definedName name="_1B1_">#REF!</definedName>
    <definedName name="_1P">#REF!</definedName>
    <definedName name="_1号印刷">#REF!</definedName>
    <definedName name="_1頁">#REF!</definedName>
    <definedName name="_2">#REF!</definedName>
    <definedName name="_20DF4_">#REF!</definedName>
    <definedName name="_20DF6_">#REF!</definedName>
    <definedName name="_20J3_">#REF!</definedName>
    <definedName name="_21J4_">#REF!</definedName>
    <definedName name="_22DF6_">#REF!</definedName>
    <definedName name="_22J5_">#REF!</definedName>
    <definedName name="_23F1_">#REF!</definedName>
    <definedName name="_23M1_">#REF!</definedName>
    <definedName name="_24DF5_">#REF!</definedName>
    <definedName name="_24M2_">#REF!</definedName>
    <definedName name="_25F1_">#REF!</definedName>
    <definedName name="_25M3_">#REF!</definedName>
    <definedName name="_26F2_">#REF!</definedName>
    <definedName name="_26P1_">#REF!</definedName>
    <definedName name="_27P2_">#REF!</definedName>
    <definedName name="_28DF6_">#REF!</definedName>
    <definedName name="_28F2_">#REF!</definedName>
    <definedName name="_28F3_">#REF!</definedName>
    <definedName name="_28P3_">#REF!</definedName>
    <definedName name="_29F3_">#REF!</definedName>
    <definedName name="_2A_2">#REF!</definedName>
    <definedName name="_2B1_">#REF!</definedName>
    <definedName name="_2DF1_">#REF!</definedName>
    <definedName name="_2P">#REF!</definedName>
    <definedName name="_2号1頁">#REF!</definedName>
    <definedName name="_2号続頁">#REF!</definedName>
    <definedName name="_3">#REF!</definedName>
    <definedName name="_30F4_">#REF!</definedName>
    <definedName name="_31F5_">#REF!</definedName>
    <definedName name="_32F1_">#REF!</definedName>
    <definedName name="_32F5_">#REF!</definedName>
    <definedName name="_34HF1_">#REF!</definedName>
    <definedName name="_35HF1_">#REF!</definedName>
    <definedName name="_36F2_">#REF!</definedName>
    <definedName name="_37HF2_">#REF!</definedName>
    <definedName name="_38HF2_">#REF!</definedName>
    <definedName name="_3A_3">#REF!</definedName>
    <definedName name="_3DF2_">#REF!</definedName>
    <definedName name="_4">#REF!</definedName>
    <definedName name="_40F3_">#REF!</definedName>
    <definedName name="_40HF3_">#REF!</definedName>
    <definedName name="_41HF3_">#REF!</definedName>
    <definedName name="_43HF4_">#REF!</definedName>
    <definedName name="_44F4_">#REF!</definedName>
    <definedName name="_44HF4_">#REF!</definedName>
    <definedName name="_44HO1_">#REF!</definedName>
    <definedName name="_46HO1_">#REF!</definedName>
    <definedName name="_47J1_">#REF!</definedName>
    <definedName name="_48F5_">#REF!</definedName>
    <definedName name="_49J1_">#REF!</definedName>
    <definedName name="_4B1_">#REF!</definedName>
    <definedName name="_4DF3_">#REF!</definedName>
    <definedName name="_50J2_">#REF!</definedName>
    <definedName name="_52HF1_">#REF!</definedName>
    <definedName name="_52J2_">#REF!</definedName>
    <definedName name="_53J3_">#REF!</definedName>
    <definedName name="_55J3_">#REF!</definedName>
    <definedName name="_56HF2_">#REF!</definedName>
    <definedName name="_56J4_">#REF!</definedName>
    <definedName name="_58J4_">#REF!</definedName>
    <definedName name="_59J5_">#REF!</definedName>
    <definedName name="_5DF1_">#REF!</definedName>
    <definedName name="_5DF4_">#REF!</definedName>
    <definedName name="_60HF3_">#REF!</definedName>
    <definedName name="_60M1_">#REF!</definedName>
    <definedName name="_61J5_">#REF!</definedName>
    <definedName name="_61M2_">#REF!</definedName>
    <definedName name="_62M3_">#REF!</definedName>
    <definedName name="_63M1_">#REF!</definedName>
    <definedName name="_63P1_">#REF!</definedName>
    <definedName name="_64HF4_">#REF!</definedName>
    <definedName name="_64P2_">#REF!</definedName>
    <definedName name="_65M2_">#REF!</definedName>
    <definedName name="_65P3_">#REF!</definedName>
    <definedName name="_67M3_">#REF!</definedName>
    <definedName name="_68HO1_">#REF!</definedName>
    <definedName name="_69P1_">#REF!</definedName>
    <definedName name="_6DF5_">#REF!</definedName>
    <definedName name="_71P2_">#REF!</definedName>
    <definedName name="_72J1_">#REF!</definedName>
    <definedName name="_73P3_">#REF!</definedName>
    <definedName name="_76J2_">#REF!</definedName>
    <definedName name="_7DF1_">#REF!</definedName>
    <definedName name="_7DF6_">#REF!</definedName>
    <definedName name="_80J3_">#REF!</definedName>
    <definedName name="_84J4_">#REF!</definedName>
    <definedName name="_88J5_">#REF!</definedName>
    <definedName name="_8DF1_">#REF!</definedName>
    <definedName name="_8DF2_">#REF!</definedName>
    <definedName name="_8F1_">#REF!</definedName>
    <definedName name="_92M1_">#REF!</definedName>
    <definedName name="_96M2_">#REF!</definedName>
    <definedName name="_9F2_">#REF!</definedName>
    <definedName name="_A">#REF!</definedName>
    <definedName name="_A1">#REF!</definedName>
    <definedName name="_A10">#REF!</definedName>
    <definedName name="_A１０００300">#REF!</definedName>
    <definedName name="_A11">#REF!</definedName>
    <definedName name="_A12">#REF!</definedName>
    <definedName name="_A13">#REF!</definedName>
    <definedName name="_A14">#REF!</definedName>
    <definedName name="_A15">#REF!</definedName>
    <definedName name="_A16">#REF!</definedName>
    <definedName name="_A17">#REF!</definedName>
    <definedName name="_A18">#REF!</definedName>
    <definedName name="_A19">#REF!</definedName>
    <definedName name="_A2">#REF!</definedName>
    <definedName name="_A20">#REF!</definedName>
    <definedName name="_A21">#REF!</definedName>
    <definedName name="_A22">#REF!</definedName>
    <definedName name="_A23">#REF!</definedName>
    <definedName name="_A24">#REF!</definedName>
    <definedName name="_A25">#REF!</definedName>
    <definedName name="_A26">#REF!</definedName>
    <definedName name="_A27">#REF!</definedName>
    <definedName name="_A28">#REF!</definedName>
    <definedName name="_A29">#REF!</definedName>
    <definedName name="_A3">#REF!</definedName>
    <definedName name="_A30">#REF!</definedName>
    <definedName name="_A31">#REF!</definedName>
    <definedName name="_A32">#REF!</definedName>
    <definedName name="_A33">#REF!</definedName>
    <definedName name="_A34">#REF!</definedName>
    <definedName name="_A35">#REF!</definedName>
    <definedName name="_A36">#REF!</definedName>
    <definedName name="_A37">#REF!</definedName>
    <definedName name="_A38">#REF!</definedName>
    <definedName name="_A39">#REF!</definedName>
    <definedName name="_A4">#REF!</definedName>
    <definedName name="_A40">#REF!</definedName>
    <definedName name="_A41">#REF!</definedName>
    <definedName name="_A42">#REF!</definedName>
    <definedName name="_A43">#REF!</definedName>
    <definedName name="_A44">#REF!</definedName>
    <definedName name="_A45">#REF!</definedName>
    <definedName name="_A46">#REF!</definedName>
    <definedName name="_A47">#REF!</definedName>
    <definedName name="_A48">#REF!</definedName>
    <definedName name="_A49">#REF!</definedName>
    <definedName name="_A5">#REF!</definedName>
    <definedName name="_A50">#REF!</definedName>
    <definedName name="_A51">#REF!</definedName>
    <definedName name="_A52">#REF!</definedName>
    <definedName name="_A53">#REF!</definedName>
    <definedName name="_A54">#REF!</definedName>
    <definedName name="_A55">#REF!</definedName>
    <definedName name="_A56">#REF!</definedName>
    <definedName name="_A57">#REF!</definedName>
    <definedName name="_A58">#REF!</definedName>
    <definedName name="_A59">#REF!</definedName>
    <definedName name="_A6">#REF!</definedName>
    <definedName name="_A60">#REF!</definedName>
    <definedName name="_A61">#REF!</definedName>
    <definedName name="_A62">#REF!</definedName>
    <definedName name="_A63">#REF!</definedName>
    <definedName name="_A64">#REF!</definedName>
    <definedName name="_A65">#REF!</definedName>
    <definedName name="_A66">#REF!</definedName>
    <definedName name="_A67">#REF!</definedName>
    <definedName name="_A68">#REF!</definedName>
    <definedName name="_A69">#REF!</definedName>
    <definedName name="_A7">#REF!</definedName>
    <definedName name="_A70">#REF!</definedName>
    <definedName name="_A71">#REF!</definedName>
    <definedName name="_A73">#REF!</definedName>
    <definedName name="_A74">#REF!</definedName>
    <definedName name="_A75">#REF!</definedName>
    <definedName name="_A76">#REF!</definedName>
    <definedName name="_A77">#REF!</definedName>
    <definedName name="_A78">#REF!</definedName>
    <definedName name="_A79">#REF!</definedName>
    <definedName name="_A8">#REF!</definedName>
    <definedName name="_A81">#REF!</definedName>
    <definedName name="_A82">#REF!</definedName>
    <definedName name="_A9">#REF!</definedName>
    <definedName name="_all1">#REF!</definedName>
    <definedName name="_B">#REF!</definedName>
    <definedName name="_B1">#REF!</definedName>
    <definedName name="_BAN1">#REF!</definedName>
    <definedName name="_BAN11">#REF!</definedName>
    <definedName name="_BAN12">#REF!</definedName>
    <definedName name="_BAN2">#REF!</definedName>
    <definedName name="_BAN3">#REF!</definedName>
    <definedName name="_BAN31">#REF!</definedName>
    <definedName name="_BAN32">#REF!</definedName>
    <definedName name="_BAN33">#REF!</definedName>
    <definedName name="_BAN4">#REF!</definedName>
    <definedName name="_BAN41">#REF!</definedName>
    <definedName name="_BAN42">#REF!</definedName>
    <definedName name="_BAN44">#REF!</definedName>
    <definedName name="_C300200">'[12]  表シート  '!$G$9</definedName>
    <definedName name="_C303800">'[12]  表シート  '!$G$25</definedName>
    <definedName name="_C370003">'[12]  表シート  '!$G$46</definedName>
    <definedName name="_C370135">'[12]  表シート  '!$G$47</definedName>
    <definedName name="_C370240">'[12]  表シート  '!$G$48</definedName>
    <definedName name="_C370500">'[12]  表シート  '!$G$51</definedName>
    <definedName name="_C370600">'[12]  表シート  '!$G$52</definedName>
    <definedName name="_C371625">'[12]  表シート  '!$G$57</definedName>
    <definedName name="_C371630">'[12]  表シート  '!$G$58</definedName>
    <definedName name="_C371640">'[12]  表シート  '!$G$59</definedName>
    <definedName name="_C371650">'[12]  表シート  '!$G$60</definedName>
    <definedName name="_C371725">'[12]  表シート  '!$G$61</definedName>
    <definedName name="_C371730">'[12]  表シート  '!$G$62</definedName>
    <definedName name="_C371740">'[12]  表シート  '!$G$63</definedName>
    <definedName name="_C371750">'[12]  表シート  '!$G$64</definedName>
    <definedName name="_C460211">'[12]  表シート  '!$G$107</definedName>
    <definedName name="_C480900">'[12]  表シート  '!$G$114</definedName>
    <definedName name="_C481000">'[12]  表シート  '!$G$115</definedName>
    <definedName name="_Ｄ１１">[13]細目!#REF!</definedName>
    <definedName name="_Ｄ１２">[13]細目!#REF!</definedName>
    <definedName name="_Ｄ１３">[13]細目!#REF!</definedName>
    <definedName name="_Ｄ１４">[13]細目!#REF!</definedName>
    <definedName name="_Ｄ１５">[13]細目!#REF!</definedName>
    <definedName name="_Ｄ１６">[13]細目!#REF!</definedName>
    <definedName name="_Ｄ１７">[13]細目!#REF!</definedName>
    <definedName name="_Ｄ１８">[13]細目!#REF!</definedName>
    <definedName name="_Ｄ１９">[13]細目!#REF!</definedName>
    <definedName name="_Ｄ２０">[13]細目!#REF!</definedName>
    <definedName name="_Ｄ３">[13]細目!#REF!</definedName>
    <definedName name="_Ｄ４">[13]細目!#REF!</definedName>
    <definedName name="_Ｄ５">[13]細目!#REF!</definedName>
    <definedName name="_Ｄ６">[13]細目!#REF!</definedName>
    <definedName name="_Ｄ７">[13]細目!#REF!</definedName>
    <definedName name="_Ｄ８">[13]細目!#REF!</definedName>
    <definedName name="_Ｄ９">[13]細目!#REF!</definedName>
    <definedName name="_DF1">#REF!</definedName>
    <definedName name="_DF2">#REF!</definedName>
    <definedName name="_DF3">#REF!</definedName>
    <definedName name="_DF4">#REF!</definedName>
    <definedName name="_DF5">#REF!</definedName>
    <definedName name="_DF6">#REF!</definedName>
    <definedName name="_DFS1">#REF!</definedName>
    <definedName name="_DFS2">#REF!</definedName>
    <definedName name="_DFS3">#REF!</definedName>
    <definedName name="_DFS4">#REF!</definedName>
    <definedName name="_DFS5">#REF!</definedName>
    <definedName name="_DFS6">#REF!</definedName>
    <definedName name="_Dist_Bin" hidden="1">#REF!</definedName>
    <definedName name="_Dist_Values" hidden="1">#REF!</definedName>
    <definedName name="_F1">#REF!</definedName>
    <definedName name="_F2">#REF!</definedName>
    <definedName name="_F3">#REF!</definedName>
    <definedName name="_F4">#REF!</definedName>
    <definedName name="_F5">#REF!</definedName>
    <definedName name="_Fill" hidden="1">#REF!</definedName>
    <definedName name="_FIR1">#REF!</definedName>
    <definedName name="_FR_WINDOW_">#REF!</definedName>
    <definedName name="_GAI1">#REF!</definedName>
    <definedName name="_GAI2">#REF!</definedName>
    <definedName name="_GAI3">#REF!</definedName>
    <definedName name="_GAI31">#REF!</definedName>
    <definedName name="_GAI4">#REF!</definedName>
    <definedName name="_GAI5">#REF!</definedName>
    <definedName name="_GAI6">#REF!</definedName>
    <definedName name="_GMO1">#REF!</definedName>
    <definedName name="_HF1">#REF!</definedName>
    <definedName name="_HF2">#REF!</definedName>
    <definedName name="_HF3">#REF!</definedName>
    <definedName name="_HF4">#REF!</definedName>
    <definedName name="_HO1">#REF!</definedName>
    <definedName name="_I1">#REF!</definedName>
    <definedName name="_I2">#REF!</definedName>
    <definedName name="_I3">#REF!</definedName>
    <definedName name="_ＩＴＶ２">[14]設計書!$N$261</definedName>
    <definedName name="_J1">#REF!</definedName>
    <definedName name="_J2">#REF!</definedName>
    <definedName name="_J3">#REF!</definedName>
    <definedName name="_J4">#REF!</definedName>
    <definedName name="_J5">#REF!</definedName>
    <definedName name="_JJ1">#REF!</definedName>
    <definedName name="_JJ2">#REF!</definedName>
    <definedName name="_JJ3">#REF!</definedName>
    <definedName name="_JJ4">#REF!</definedName>
    <definedName name="_Key1" hidden="1">#REF!</definedName>
    <definedName name="_Key2" hidden="1">#REF!</definedName>
    <definedName name="_KHH1">#REF!</definedName>
    <definedName name="_KHH21">#REF!</definedName>
    <definedName name="_LA50">#REF!</definedName>
    <definedName name="_LA65">#REF!</definedName>
    <definedName name="_LA80">#REF!</definedName>
    <definedName name="_LGS65">[8]金属工事!$B$4</definedName>
    <definedName name="_M1">#REF!</definedName>
    <definedName name="_M2">#REF!</definedName>
    <definedName name="_M3">#REF!</definedName>
    <definedName name="_MAI100">#REF!</definedName>
    <definedName name="_MAI65">#REF!</definedName>
    <definedName name="_MAI80">#REF!</definedName>
    <definedName name="_Order1" hidden="1">255</definedName>
    <definedName name="_Order2" hidden="1">0</definedName>
    <definedName name="_P">#REF!</definedName>
    <definedName name="_P1">#REF!</definedName>
    <definedName name="_p2">#REF!</definedName>
    <definedName name="_p3">#REF!</definedName>
    <definedName name="_PBB1">#REF!</definedName>
    <definedName name="_PBB2">#REF!</definedName>
    <definedName name="_PBC1">#REF!</definedName>
    <definedName name="_PBK1">#REF!</definedName>
    <definedName name="_PBL1">#REF!</definedName>
    <definedName name="_PE1">#REF!</definedName>
    <definedName name="_PE2">#REF!</definedName>
    <definedName name="_PE3">#REF!</definedName>
    <definedName name="_PE4">#REF!</definedName>
    <definedName name="_PE5">#REF!</definedName>
    <definedName name="_r">#REF!</definedName>
    <definedName name="_RE2">[11]原本!#REF!</definedName>
    <definedName name="_Regression_Int" hidden="1">1</definedName>
    <definedName name="_SEC1">#REF!</definedName>
    <definedName name="_Sort" hidden="1">#REF!</definedName>
    <definedName name="_ST100">[15]融雪部材!#REF!</definedName>
    <definedName name="_ST125">[15]融雪部材!#REF!</definedName>
    <definedName name="_SUB2">[11]原本!#REF!</definedName>
    <definedName name="_SUB3">[11]原本!#REF!</definedName>
    <definedName name="_SUB4">[11]原本!#REF!</definedName>
    <definedName name="_SUM1">#REF!</definedName>
    <definedName name="_SUM2">#REF!</definedName>
    <definedName name="_SUM3">#REF!</definedName>
    <definedName name="_SUM4">#REF!</definedName>
    <definedName name="_Table2_In1" hidden="1">#REF!</definedName>
    <definedName name="\">[16]原本!#REF!</definedName>
    <definedName name="\\">[17]改修工事!#REF!</definedName>
    <definedName name="\0">#REF!</definedName>
    <definedName name="\1">[18]諸経費計算表!$R$3:$AA$38</definedName>
    <definedName name="\10">#N/A</definedName>
    <definedName name="\11">#N/A</definedName>
    <definedName name="\12">#N/A</definedName>
    <definedName name="\2">[18]諸経費計算表!$A$8:$F$65</definedName>
    <definedName name="\21">#N/A</definedName>
    <definedName name="\22">#N/A</definedName>
    <definedName name="\23">#N/A</definedName>
    <definedName name="\24">#N/A</definedName>
    <definedName name="\25">#N/A</definedName>
    <definedName name="\26">#N/A</definedName>
    <definedName name="\27">#N/A</definedName>
    <definedName name="\28">#N/A</definedName>
    <definedName name="\29">#N/A</definedName>
    <definedName name="\3">#REF!</definedName>
    <definedName name="\30">#N/A</definedName>
    <definedName name="\31">#N/A</definedName>
    <definedName name="\32">#N/A</definedName>
    <definedName name="\4">#REF!</definedName>
    <definedName name="\5">#REF!</definedName>
    <definedName name="\6">#N/A</definedName>
    <definedName name="\7">#N/A</definedName>
    <definedName name="\8">#N/A</definedName>
    <definedName name="\9">#N/A</definedName>
    <definedName name="\A">#REF!</definedName>
    <definedName name="\A1">#REF!</definedName>
    <definedName name="\B">#REF!</definedName>
    <definedName name="\BB">#REF!</definedName>
    <definedName name="\c">[19]設計書!#REF!</definedName>
    <definedName name="\d">[19]設計書!#REF!</definedName>
    <definedName name="￥ｄ1">#REF!</definedName>
    <definedName name="\e">[20]☆バルブ操作室!#REF!</definedName>
    <definedName name="\F">#REF!</definedName>
    <definedName name="\g">[20]☆バルブ操作室!#REF!</definedName>
    <definedName name="\h">#REF!</definedName>
    <definedName name="\i">[19]設計書!#REF!</definedName>
    <definedName name="\K">#REF!</definedName>
    <definedName name="\L">#REF!</definedName>
    <definedName name="\LOOP">[19]設計書!#REF!</definedName>
    <definedName name="\m">[19]設計書!#REF!</definedName>
    <definedName name="\N">#REF!</definedName>
    <definedName name="\O">#REF!</definedName>
    <definedName name="\p">[19]設計書!#REF!</definedName>
    <definedName name="\Q">[11]原本!#REF!</definedName>
    <definedName name="\r">#REF!</definedName>
    <definedName name="\s">[19]設計書!#REF!</definedName>
    <definedName name="\T">#REF!</definedName>
    <definedName name="\v">#REF!</definedName>
    <definedName name="\W">#REF!</definedName>
    <definedName name="\x">[19]設計書!#REF!</definedName>
    <definedName name="\Y">[11]原本!#REF!</definedName>
    <definedName name="\z">#REF!</definedName>
    <definedName name="a">[21]見積比較!#REF!</definedName>
    <definedName name="A_直接仮設">#REF!</definedName>
    <definedName name="A1_">[22]複１!#REF!</definedName>
    <definedName name="A10_">#REF!</definedName>
    <definedName name="A11_">#REF!</definedName>
    <definedName name="A12_">#REF!</definedName>
    <definedName name="A123給湯">#REF!</definedName>
    <definedName name="A123暖房">#REF!</definedName>
    <definedName name="A13_">#REF!</definedName>
    <definedName name="A134給水">#REF!</definedName>
    <definedName name="A14_">#REF!</definedName>
    <definedName name="A15_">#REF!</definedName>
    <definedName name="A16_">#REF!</definedName>
    <definedName name="A169排水">#REF!</definedName>
    <definedName name="A17_">#REF!</definedName>
    <definedName name="A18_">#REF!</definedName>
    <definedName name="A19_">#REF!</definedName>
    <definedName name="A2_">#REF!</definedName>
    <definedName name="A20_">#REF!</definedName>
    <definedName name="A21_">#REF!</definedName>
    <definedName name="A22_">#REF!</definedName>
    <definedName name="A225器具">#REF!</definedName>
    <definedName name="A23_">#REF!</definedName>
    <definedName name="A24_">#REF!</definedName>
    <definedName name="A240消火">#REF!</definedName>
    <definedName name="A25_">#REF!</definedName>
    <definedName name="A26_">#REF!</definedName>
    <definedName name="A27_">#REF!</definedName>
    <definedName name="A28_">#REF!</definedName>
    <definedName name="A29_">#REF!</definedName>
    <definedName name="A291ＯＭ">#REF!</definedName>
    <definedName name="A3_">#REF!</definedName>
    <definedName name="A30_">#REF!</definedName>
    <definedName name="A302管理棟給水改修">#REF!</definedName>
    <definedName name="A31_">#REF!</definedName>
    <definedName name="A315物質給水">#REF!</definedName>
    <definedName name="A32_">#REF!</definedName>
    <definedName name="A328電気給水">#REF!</definedName>
    <definedName name="A33_">#REF!</definedName>
    <definedName name="A34_">#REF!</definedName>
    <definedName name="A35_">#REF!</definedName>
    <definedName name="A353屋外暖房">#REF!</definedName>
    <definedName name="A36_">#REF!</definedName>
    <definedName name="A37_">#REF!</definedName>
    <definedName name="A38_">#REF!</definedName>
    <definedName name="A381屋外給水">#REF!</definedName>
    <definedName name="A39_">#REF!</definedName>
    <definedName name="A4_">#REF!</definedName>
    <definedName name="A40_">#REF!</definedName>
    <definedName name="A41_">#REF!</definedName>
    <definedName name="A42_">#REF!</definedName>
    <definedName name="A425屋外排水">#REF!</definedName>
    <definedName name="A43_">#REF!</definedName>
    <definedName name="A44_">#REF!</definedName>
    <definedName name="A45_">#REF!</definedName>
    <definedName name="A46_">#REF!</definedName>
    <definedName name="A460屋外消火">#REF!</definedName>
    <definedName name="A465屋外ガス">#REF!</definedName>
    <definedName name="A46空調配管">#REF!</definedName>
    <definedName name="A47_">#REF!</definedName>
    <definedName name="A48_">#REF!</definedName>
    <definedName name="A486屋外電気">#REF!</definedName>
    <definedName name="A49_">#REF!</definedName>
    <definedName name="A4空調機器">#REF!</definedName>
    <definedName name="A5_">#REF!</definedName>
    <definedName name="A50_">#REF!</definedName>
    <definedName name="A51_">#REF!</definedName>
    <definedName name="A52_">#REF!</definedName>
    <definedName name="A53_">#REF!</definedName>
    <definedName name="A54_">#REF!</definedName>
    <definedName name="A55_">#REF!</definedName>
    <definedName name="A56_">#REF!</definedName>
    <definedName name="A57_">#REF!</definedName>
    <definedName name="A58_">#REF!</definedName>
    <definedName name="A59_">#REF!</definedName>
    <definedName name="A6_">#REF!</definedName>
    <definedName name="A60_">#REF!</definedName>
    <definedName name="A61_">#REF!</definedName>
    <definedName name="A62_">#REF!</definedName>
    <definedName name="A63_">#REF!</definedName>
    <definedName name="A64_">#REF!</definedName>
    <definedName name="A65_">#REF!</definedName>
    <definedName name="A66_">#REF!</definedName>
    <definedName name="A67_">#REF!</definedName>
    <definedName name="A68_">#REF!</definedName>
    <definedName name="A69_">#REF!</definedName>
    <definedName name="A69換気">#REF!</definedName>
    <definedName name="A7_">#REF!</definedName>
    <definedName name="A70_">#REF!</definedName>
    <definedName name="A71_">#REF!</definedName>
    <definedName name="A73_">#REF!</definedName>
    <definedName name="A74_">#REF!</definedName>
    <definedName name="A75_">#REF!</definedName>
    <definedName name="A76_">#REF!</definedName>
    <definedName name="A77_">#REF!</definedName>
    <definedName name="A78_">#REF!</definedName>
    <definedName name="A79_">#REF!</definedName>
    <definedName name="A8_">#REF!</definedName>
    <definedName name="A81_">#REF!</definedName>
    <definedName name="A82_">#REF!</definedName>
    <definedName name="A9_">#REF!</definedName>
    <definedName name="AA">#REF!</definedName>
    <definedName name="aaa">#REF!</definedName>
    <definedName name="aaaa">[0]!aaaa</definedName>
    <definedName name="aaaaAaa">[23]細目!#REF!</definedName>
    <definedName name="AB1601..AB1602_">[24]ガラリ!#REF!</definedName>
    <definedName name="ABC">#REF!</definedName>
    <definedName name="AHS">[0]!AHS</definedName>
    <definedName name="AKJ">#REF!</definedName>
    <definedName name="AKLM">[0]!AKLM</definedName>
    <definedName name="all">#REF!</definedName>
    <definedName name="askjh">[0]!askjh</definedName>
    <definedName name="asldkifujj">[0]!asldkifujj</definedName>
    <definedName name="aslk">[0]!aslk</definedName>
    <definedName name="Aｺﾝ">#REF!</definedName>
    <definedName name="A屋根">#REF!</definedName>
    <definedName name="A仮設">#REF!</definedName>
    <definedName name="A外建">#REF!</definedName>
    <definedName name="A外構">#REF!</definedName>
    <definedName name="A金属">#REF!</definedName>
    <definedName name="A型枠">#REF!</definedName>
    <definedName name="A杭">#REF!</definedName>
    <definedName name="A左官">#REF!</definedName>
    <definedName name="A雑">#REF!</definedName>
    <definedName name="A設1">#REF!</definedName>
    <definedName name="A設2">#REF!</definedName>
    <definedName name="A設3">#REF!</definedName>
    <definedName name="A設4">#REF!</definedName>
    <definedName name="A設5">#REF!</definedName>
    <definedName name="A設6">#REF!</definedName>
    <definedName name="A組積">#REF!</definedName>
    <definedName name="A断熱">#REF!</definedName>
    <definedName name="A鉄筋">#REF!</definedName>
    <definedName name="A鉄骨">#REF!</definedName>
    <definedName name="A電1">#REF!</definedName>
    <definedName name="A電2">#REF!</definedName>
    <definedName name="A電3">#REF!</definedName>
    <definedName name="A電4">#REF!</definedName>
    <definedName name="A電5">#REF!</definedName>
    <definedName name="A電6">#REF!</definedName>
    <definedName name="A電7">#REF!</definedName>
    <definedName name="A電8">#REF!</definedName>
    <definedName name="A塗装">#REF!</definedName>
    <definedName name="Ａ渡り廊下">#REF!</definedName>
    <definedName name="A土">#REF!</definedName>
    <definedName name="Ａ棟_1">[25]設計書!#REF!</definedName>
    <definedName name="A内建">#REF!</definedName>
    <definedName name="A内装">#REF!</definedName>
    <definedName name="A内訳01_07">#REF!</definedName>
    <definedName name="A内訳08_11">#REF!</definedName>
    <definedName name="A内訳12_14">#REF!</definedName>
    <definedName name="A内訳15">#REF!</definedName>
    <definedName name="A内訳16_21">#REF!</definedName>
    <definedName name="A内訳22_">#REF!</definedName>
    <definedName name="A木">#REF!</definedName>
    <definedName name="b">[21]見積比較!#REF!</definedName>
    <definedName name="B_荷揚運搬">#REF!</definedName>
    <definedName name="b2仮設">#REF!</definedName>
    <definedName name="B459直工">#REF!</definedName>
    <definedName name="B4OUT">[11]原本!#REF!</definedName>
    <definedName name="B4細目">#REF!</definedName>
    <definedName name="B5OUT">[11]原本!#REF!</definedName>
    <definedName name="BANM">#REF!</definedName>
    <definedName name="BAREA">#REF!</definedName>
    <definedName name="BAREA2">#REF!</definedName>
    <definedName name="BAREA3">#REF!</definedName>
    <definedName name="bbb" hidden="1">#REF!</definedName>
    <definedName name="bbbbb">[0]!bbbbb</definedName>
    <definedName name="BMORU">#REF!</definedName>
    <definedName name="BO">#REF!</definedName>
    <definedName name="BOKA1">#REF!</definedName>
    <definedName name="BOKA2">#REF!</definedName>
    <definedName name="BOKA21">#REF!</definedName>
    <definedName name="BOKA22">#REF!</definedName>
    <definedName name="BOX">#REF!</definedName>
    <definedName name="Bukka">#REF!</definedName>
    <definedName name="Bｺﾝ">#REF!</definedName>
    <definedName name="B屋根">#REF!</definedName>
    <definedName name="B仮設">#REF!</definedName>
    <definedName name="B外建">#REF!</definedName>
    <definedName name="B外構">#REF!</definedName>
    <definedName name="B共通仮設">#REF!</definedName>
    <definedName name="B金属">#REF!</definedName>
    <definedName name="B型枠">#REF!</definedName>
    <definedName name="B杭">#REF!</definedName>
    <definedName name="B左官">#REF!</definedName>
    <definedName name="B雑">#REF!</definedName>
    <definedName name="B設1">#REF!</definedName>
    <definedName name="B設2">#REF!</definedName>
    <definedName name="B設3">#REF!</definedName>
    <definedName name="B設4">#REF!</definedName>
    <definedName name="B設5">#REF!</definedName>
    <definedName name="B設6">#REF!</definedName>
    <definedName name="B組積">#REF!</definedName>
    <definedName name="B単価01_07">#REF!</definedName>
    <definedName name="B単価08_11">#REF!</definedName>
    <definedName name="B単価12_14">#REF!</definedName>
    <definedName name="B単価15">#REF!</definedName>
    <definedName name="B単価16_21">#REF!</definedName>
    <definedName name="B単価22_">#REF!</definedName>
    <definedName name="B断熱">#REF!</definedName>
    <definedName name="B鉄筋">#REF!</definedName>
    <definedName name="B鉄骨">#REF!</definedName>
    <definedName name="B電1">#REF!</definedName>
    <definedName name="B電2">#REF!</definedName>
    <definedName name="B電3">#REF!</definedName>
    <definedName name="B電4">#REF!</definedName>
    <definedName name="B電5">#REF!</definedName>
    <definedName name="B電6">#REF!</definedName>
    <definedName name="B電7">#REF!</definedName>
    <definedName name="B電8">#REF!</definedName>
    <definedName name="Ｂ電灯計">[26]設計書!#REF!</definedName>
    <definedName name="B塗装">#REF!</definedName>
    <definedName name="Ｂ渡り廊下">#REF!</definedName>
    <definedName name="B土">#REF!</definedName>
    <definedName name="B棟">[25]設計書!#REF!</definedName>
    <definedName name="B内建">#REF!</definedName>
    <definedName name="B内装">#REF!</definedName>
    <definedName name="B木">#REF!</definedName>
    <definedName name="C_1_1">#REF!</definedName>
    <definedName name="C_1_2_3">#REF!</definedName>
    <definedName name="C_2_1">#REF!</definedName>
    <definedName name="C_2_2">#REF!</definedName>
    <definedName name="CABIB">#REF!</definedName>
    <definedName name="cc">[0]!cc</definedName>
    <definedName name="ｃｃｃ" hidden="1">#REF!</definedName>
    <definedName name="CHECK1">#REF!</definedName>
    <definedName name="CHECK2">#REF!</definedName>
    <definedName name="CHECK3">#REF!</definedName>
    <definedName name="CHECK4">#REF!</definedName>
    <definedName name="CIP">#REF!</definedName>
    <definedName name="co">#REF!</definedName>
    <definedName name="CODE">#REF!</definedName>
    <definedName name="CODO">#REF!</definedName>
    <definedName name="COLF">#REF!</definedName>
    <definedName name="COLS">#REF!</definedName>
    <definedName name="CON">#REF!</definedName>
    <definedName name="CONTENTS">#REF!</definedName>
    <definedName name="CONTENTS2">#REF!</definedName>
    <definedName name="COPY">#REF!</definedName>
    <definedName name="COUNTER">#REF!</definedName>
    <definedName name="_xlnm.Criteria">#REF!</definedName>
    <definedName name="Criteria1">[27]細目!#REF!</definedName>
    <definedName name="CUPL">#REF!</definedName>
    <definedName name="CUPM">#REF!</definedName>
    <definedName name="Cｺﾝ">#REF!</definedName>
    <definedName name="C屋根">#REF!</definedName>
    <definedName name="C仮設">#REF!</definedName>
    <definedName name="C外建">#REF!</definedName>
    <definedName name="C外構">#REF!</definedName>
    <definedName name="C金属">#REF!</definedName>
    <definedName name="C型枠">#REF!</definedName>
    <definedName name="C杭">#REF!</definedName>
    <definedName name="C左官">#REF!</definedName>
    <definedName name="C雑">#REF!</definedName>
    <definedName name="C設1">#REF!</definedName>
    <definedName name="C設2">#REF!</definedName>
    <definedName name="C設3">#REF!</definedName>
    <definedName name="C設4">#REF!</definedName>
    <definedName name="C設5">#REF!</definedName>
    <definedName name="C設6">#REF!</definedName>
    <definedName name="C組積">#REF!</definedName>
    <definedName name="Ｃ代価表一覧表">#REF!</definedName>
    <definedName name="C断熱">#REF!</definedName>
    <definedName name="C鉄筋">#REF!</definedName>
    <definedName name="C鉄骨">#REF!</definedName>
    <definedName name="C電1">#REF!</definedName>
    <definedName name="C電2">#REF!</definedName>
    <definedName name="C電3">#REF!</definedName>
    <definedName name="C電4">#REF!</definedName>
    <definedName name="C電5">#REF!</definedName>
    <definedName name="C電6">#REF!</definedName>
    <definedName name="C電7">#REF!</definedName>
    <definedName name="C電8">#REF!</definedName>
    <definedName name="C電9">#REF!</definedName>
    <definedName name="C塗装">#REF!</definedName>
    <definedName name="C土">#REF!</definedName>
    <definedName name="C内建">#REF!</definedName>
    <definedName name="C内装">#REF!</definedName>
    <definedName name="C木">#REF!</definedName>
    <definedName name="d">[21]見積比較!#REF!</definedName>
    <definedName name="D_SUB">#REF!</definedName>
    <definedName name="Daika">#REF!</definedName>
    <definedName name="Daika_kingaku">#REF!</definedName>
    <definedName name="_xlnm.Database">#REF!</definedName>
    <definedName name="Database1">[27]細目!$B$2:$H$804</definedName>
    <definedName name="Day">#REF!</definedName>
    <definedName name="DC">#REF!</definedName>
    <definedName name="ｄｄ">#REF!</definedName>
    <definedName name="ddd">[0]!ddd</definedName>
    <definedName name="DF">#REF!</definedName>
    <definedName name="DFF">#REF!</definedName>
    <definedName name="DHOMEI4">[28]電気器具!#REF!</definedName>
    <definedName name="DOKO">#REF!</definedName>
    <definedName name="dsnklsf">#REF!</definedName>
    <definedName name="DSUS">#REF!</definedName>
    <definedName name="e">[29]塩ﾋﾞﾀﾞｸﾄ!#REF!</definedName>
    <definedName name="EE">#REF!</definedName>
    <definedName name="EN">[30]ダクト拾･集計!$AA$3</definedName>
    <definedName name="END">#REF!</definedName>
    <definedName name="_xlnm.Extract">#REF!</definedName>
    <definedName name="Extract5">[27]細目!#REF!</definedName>
    <definedName name="F">#REF!</definedName>
    <definedName name="FC">#REF!</definedName>
    <definedName name="FD">#REF!</definedName>
    <definedName name="ff">[0]!ff</definedName>
    <definedName name="FGH">[0]!FGH</definedName>
    <definedName name="FI">#REF!</definedName>
    <definedName name="FIR">#REF!</definedName>
    <definedName name="FL">#REF!</definedName>
    <definedName name="FM">#REF!</definedName>
    <definedName name="FN">#REF!</definedName>
    <definedName name="FO">#REF!</definedName>
    <definedName name="ｆｒ">#REF!</definedName>
    <definedName name="FT">#REF!</definedName>
    <definedName name="FTE">#REF!</definedName>
    <definedName name="FTI">#REF!</definedName>
    <definedName name="FTO">#REF!</definedName>
    <definedName name="FTR">#REF!</definedName>
    <definedName name="FTU">#REF!</definedName>
    <definedName name="FTY">#REF!</definedName>
    <definedName name="Fukutan">#REF!</definedName>
    <definedName name="fv">#REF!</definedName>
    <definedName name="G">#REF!</definedName>
    <definedName name="GJHATU">#REF!</definedName>
    <definedName name="GJKHH">#REF!</definedName>
    <definedName name="GJKS">#REF!</definedName>
    <definedName name="GJKSET">#REF!</definedName>
    <definedName name="GKHH1">#REF!</definedName>
    <definedName name="ｇｙｙつ" hidden="1">#REF!</definedName>
    <definedName name="h">#REF!</definedName>
    <definedName name="H12総括">#REF!</definedName>
    <definedName name="H12内訳・TOP">#REF!</definedName>
    <definedName name="H12内訳・共仮">#REF!</definedName>
    <definedName name="H1305資材単価">#REF!</definedName>
    <definedName name="HAIKI">#REF!</definedName>
    <definedName name="HAISEN1">#REF!</definedName>
    <definedName name="HAISEN2">#REF!</definedName>
    <definedName name="HAN">#REF!</definedName>
    <definedName name="HATU">#REF!</definedName>
    <definedName name="HATU1">#REF!</definedName>
    <definedName name="HATU2">#REF!</definedName>
    <definedName name="HATU21">#REF!</definedName>
    <definedName name="HATUB1">#REF!</definedName>
    <definedName name="HATUC1">#REF!</definedName>
    <definedName name="HF">#REF!</definedName>
    <definedName name="HG">#REF!</definedName>
    <definedName name="hh">#REF!</definedName>
    <definedName name="HKSET1">#REF!</definedName>
    <definedName name="Hm">#REF!</definedName>
    <definedName name="hn">#REF!</definedName>
    <definedName name="HO">#REF!</definedName>
    <definedName name="HOON1">#REF!</definedName>
    <definedName name="HOON2">#REF!</definedName>
    <definedName name="HOON3">#REF!</definedName>
    <definedName name="HOON4">#REF!</definedName>
    <definedName name="HYOU">#REF!</definedName>
    <definedName name="HYOU1">#REF!</definedName>
    <definedName name="ｈとうし">#REF!</definedName>
    <definedName name="I">#REF!</definedName>
    <definedName name="IN_KNN">#REF!</definedName>
    <definedName name="INAX">[31]衛生!#REF!</definedName>
    <definedName name="INS">#REF!</definedName>
    <definedName name="INT">[28]電気器具!#REF!</definedName>
    <definedName name="ＩＴＶ">[6]設計書!$H$261</definedName>
    <definedName name="ＩＴＶ２">[32]設計書!$N$261</definedName>
    <definedName name="j">#REF!</definedName>
    <definedName name="K">#REF!</definedName>
    <definedName name="kaishu">[33]Sheet1!$A$4:$F$349</definedName>
    <definedName name="KAN">#REF!</definedName>
    <definedName name="KARI">#REF!</definedName>
    <definedName name="KASAI">[28]電気器具!#REF!</definedName>
    <definedName name="KASETU">#REF!</definedName>
    <definedName name="KEISEN">#REF!</definedName>
    <definedName name="KENSAKU">#REF!</definedName>
    <definedName name="Kingaku_data">#REF!</definedName>
    <definedName name="KISO">#REF!</definedName>
    <definedName name="KISO1">#REF!</definedName>
    <definedName name="KISO2">#REF!</definedName>
    <definedName name="kjiujkhiujioui">[34]Sheet1!$K$1:$U$114</definedName>
    <definedName name="kk" hidden="1">#REF!</definedName>
    <definedName name="KKK">#REF!</definedName>
    <definedName name="KKKK" hidden="1">{#N/A,#N/A,FALSE,"EDIT_W"}</definedName>
    <definedName name="KNB">[0]!KNB</definedName>
    <definedName name="KOMI1">#REF!</definedName>
    <definedName name="KOMI11">#REF!</definedName>
    <definedName name="KOMI111">#REF!</definedName>
    <definedName name="KOMI2">#REF!</definedName>
    <definedName name="KOMI21">#REF!</definedName>
    <definedName name="KOMI22">#REF!</definedName>
    <definedName name="KOMI3">#REF!</definedName>
    <definedName name="KOMI31">#REF!</definedName>
    <definedName name="KOMI32">#REF!</definedName>
    <definedName name="KOMI4">#REF!</definedName>
    <definedName name="KOMI41">#REF!</definedName>
    <definedName name="KOMI42">#REF!</definedName>
    <definedName name="KOMI456">#REF!</definedName>
    <definedName name="KOMI5">#REF!</definedName>
    <definedName name="KOMI51">#REF!</definedName>
    <definedName name="KOMI52">#REF!</definedName>
    <definedName name="KOMI6">#REF!</definedName>
    <definedName name="KOMI61">#REF!</definedName>
    <definedName name="KOMI62">#REF!</definedName>
    <definedName name="KOMI7">#REF!</definedName>
    <definedName name="KOMI71">#REF!</definedName>
    <definedName name="KOMI72">#REF!</definedName>
    <definedName name="KOMI8">#REF!</definedName>
    <definedName name="KOMIM">#REF!</definedName>
    <definedName name="kouzimei">#REF!</definedName>
    <definedName name="KSET1">#REF!</definedName>
    <definedName name="KSET2">#REF!</definedName>
    <definedName name="KSET3">#REF!</definedName>
    <definedName name="KSET4">#REF!</definedName>
    <definedName name="kubunn">#REF!</definedName>
    <definedName name="kubunn1">#REF!</definedName>
    <definedName name="kutai">[35]VE!#REF!</definedName>
    <definedName name="L">#REF!</definedName>
    <definedName name="LAN配管設備工事">#REF!</definedName>
    <definedName name="LINK">#REF!</definedName>
    <definedName name="LINK1">#REF!</definedName>
    <definedName name="List1">#REF!</definedName>
    <definedName name="List2">#REF!</definedName>
    <definedName name="List3">#REF!</definedName>
    <definedName name="LL">#REF!</definedName>
    <definedName name="LLLLL" hidden="1">{#N/A,#N/A,FALSE,"内訳書";#N/A,#N/A,FALSE,"見積比較表";#N/A,#N/A,FALSE,"複合単価";#N/A,#N/A,FALSE,"拾出表"}</definedName>
    <definedName name="LOOP">#REF!</definedName>
    <definedName name="LOOPD">#REF!</definedName>
    <definedName name="LOOPN">[36]表紙!#REF!</definedName>
    <definedName name="LOOPS">#REF!</definedName>
    <definedName name="LOOPSET">#REF!</definedName>
    <definedName name="LOOP印">#REF!</definedName>
    <definedName name="LOOP入">[36]表紙!#REF!</definedName>
    <definedName name="LOOP抜">[36]表紙!#REF!</definedName>
    <definedName name="LP">#REF!</definedName>
    <definedName name="M">#REF!</definedName>
    <definedName name="M0">#REF!</definedName>
    <definedName name="MA">#REF!</definedName>
    <definedName name="MENU">#REF!</definedName>
    <definedName name="MENU1">#REF!</definedName>
    <definedName name="MENU2">#REF!</definedName>
    <definedName name="MENUA">[36]表紙!#REF!</definedName>
    <definedName name="MENUB">[36]表紙!#REF!</definedName>
    <definedName name="MENUE">#REF!</definedName>
    <definedName name="MENUP">[36]表紙!#REF!</definedName>
    <definedName name="MENUP2">[36]表紙!#REF!</definedName>
    <definedName name="MENU印">#REF!</definedName>
    <definedName name="MI">#REF!</definedName>
    <definedName name="MIN">#REF!</definedName>
    <definedName name="mincell">#REF!</definedName>
    <definedName name="MISHO2">[37]見積比較!#REF!</definedName>
    <definedName name="MISHO3">[37]見積比較!#REF!</definedName>
    <definedName name="MISHO5">[37]見積比較!#REF!</definedName>
    <definedName name="Mitumori">#REF!</definedName>
    <definedName name="MO">#REF!</definedName>
    <definedName name="MOLK1">#REF!</definedName>
    <definedName name="MORU">#REF!</definedName>
    <definedName name="N">[38]設計書!#REF!</definedName>
    <definedName name="N_1">#REF!</definedName>
    <definedName name="N_2">#REF!</definedName>
    <definedName name="N24_">#REF!</definedName>
    <definedName name="N30_">#REF!</definedName>
    <definedName name="naiyou">#REF!</definedName>
    <definedName name="NASI">[39]科目!$N$1:$S$1</definedName>
    <definedName name="NCON">#REF!</definedName>
    <definedName name="NL">#REF!</definedName>
    <definedName name="ＮＯ">#REF!</definedName>
    <definedName name="NODA">#REF!</definedName>
    <definedName name="NODATA">#REF!</definedName>
    <definedName name="NODB">#REF!</definedName>
    <definedName name="NODBF">#REF!</definedName>
    <definedName name="№1">#REF!</definedName>
    <definedName name="№1計">#REF!</definedName>
    <definedName name="o">#REF!</definedName>
    <definedName name="ooo">[40]塩ﾋﾞﾀﾞｸﾄ!#REF!</definedName>
    <definedName name="OVRANGE">#REF!</definedName>
    <definedName name="OVRANGE1">#REF!</definedName>
    <definedName name="P">#REF!</definedName>
    <definedName name="P_1">#REF!</definedName>
    <definedName name="P_10">#REF!</definedName>
    <definedName name="P_11">#REF!</definedName>
    <definedName name="P_12">#REF!</definedName>
    <definedName name="P_13">#REF!</definedName>
    <definedName name="P_14">#REF!</definedName>
    <definedName name="P_15">#REF!</definedName>
    <definedName name="P_16">#REF!</definedName>
    <definedName name="P_17">#REF!</definedName>
    <definedName name="P_18">#REF!</definedName>
    <definedName name="P_19">#REF!</definedName>
    <definedName name="P_2">#REF!</definedName>
    <definedName name="P_20">#REF!</definedName>
    <definedName name="P_21">#REF!</definedName>
    <definedName name="P_22">#REF!</definedName>
    <definedName name="P_23">#REF!</definedName>
    <definedName name="P_24">#REF!</definedName>
    <definedName name="P_25">#REF!</definedName>
    <definedName name="P_26">#REF!</definedName>
    <definedName name="P_27">#REF!</definedName>
    <definedName name="P_28">#REF!</definedName>
    <definedName name="P_29">#REF!</definedName>
    <definedName name="P_3">#REF!</definedName>
    <definedName name="P_30">#REF!</definedName>
    <definedName name="P_31">#REF!</definedName>
    <definedName name="P_32">#REF!</definedName>
    <definedName name="P_33">#REF!</definedName>
    <definedName name="P_34">#REF!</definedName>
    <definedName name="P_35">#REF!</definedName>
    <definedName name="P_36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P_9">#REF!</definedName>
    <definedName name="PBA">#REF!</definedName>
    <definedName name="PE">#REF!</definedName>
    <definedName name="PLP">#REF!</definedName>
    <definedName name="PLUS">#REF!</definedName>
    <definedName name="PLUS1">#REF!</definedName>
    <definedName name="PLUS2">#REF!</definedName>
    <definedName name="PLUS3">#REF!</definedName>
    <definedName name="PLUS4">#REF!</definedName>
    <definedName name="PLUS5">#REF!</definedName>
    <definedName name="PLUS6">#REF!</definedName>
    <definedName name="PLUS7">#REF!</definedName>
    <definedName name="PLUS8">#REF!</definedName>
    <definedName name="PMI">#REF!</definedName>
    <definedName name="PN">#REF!</definedName>
    <definedName name="PR_1">#REF!</definedName>
    <definedName name="PR_KBN">#REF!</definedName>
    <definedName name="PR_MSG">#REF!</definedName>
    <definedName name="print">#REF!</definedName>
    <definedName name="PRINT_AR01">#REF!</definedName>
    <definedName name="PRINT_AR02">#REF!</definedName>
    <definedName name="PRINT_AR03">#REF!</definedName>
    <definedName name="PRINT_AR04">#REF!</definedName>
    <definedName name="PRINT_AR05">#REF!</definedName>
    <definedName name="PRINT_AR06">#REF!</definedName>
    <definedName name="PRINT_AR07">#REF!</definedName>
    <definedName name="PRINT_AR08">#REF!</definedName>
    <definedName name="_xlnm.Print_Area" localSheetId="2">'（機械）内訳書'!$A$1:$H$1079</definedName>
    <definedName name="_xlnm.Print_Area">#REF!</definedName>
    <definedName name="PRINT_AREA_01">#REF!</definedName>
    <definedName name="PRINT_AREA_MI">#REF!</definedName>
    <definedName name="PRINT_AREA_MI1">[41]見積依頼書!#REF!</definedName>
    <definedName name="Print_Area1">#REF!</definedName>
    <definedName name="Print_Area11">#REF!</definedName>
    <definedName name="Print_Area111">#REF!</definedName>
    <definedName name="Print_Area1111">#REF!</definedName>
    <definedName name="Print_Area11111">#REF!</definedName>
    <definedName name="Print_Area111111">#REF!</definedName>
    <definedName name="Print_Area1111111">#REF!</definedName>
    <definedName name="Print_Area11111111">#REF!</definedName>
    <definedName name="Print_Area111111111">#REF!</definedName>
    <definedName name="Print_Area1111111111">#REF!</definedName>
    <definedName name="Print_Area11111111111">#REF!</definedName>
    <definedName name="Print_Area111111111111">#REF!</definedName>
    <definedName name="Print_Area1111111111111">#REF!</definedName>
    <definedName name="Print_Area11111111111111">#REF!</definedName>
    <definedName name="_xlnm.Print_Titles" localSheetId="2">'（機械）内訳書'!$1:$1</definedName>
    <definedName name="_xlnm.Print_Titles">#REF!</definedName>
    <definedName name="PRINT_TITLES_MI">#REF!</definedName>
    <definedName name="print_Titles1">#REF!</definedName>
    <definedName name="Print1">#REF!</definedName>
    <definedName name="Print2">#REF!</definedName>
    <definedName name="print3">#REF!</definedName>
    <definedName name="print4">#REF!</definedName>
    <definedName name="prn">#REF!</definedName>
    <definedName name="Q">[42]Temp!#REF!</definedName>
    <definedName name="QQQQ">#N/A</definedName>
    <definedName name="RE">[11]原本!#REF!</definedName>
    <definedName name="RECORD">[43]VE!#REF!</definedName>
    <definedName name="RECORD1">#REF!</definedName>
    <definedName name="_xlnm.Recorder">#REF!</definedName>
    <definedName name="Recorder1">#REF!</definedName>
    <definedName name="Ｓ">[13]細目!#REF!</definedName>
    <definedName name="S_1">[44]細目別内訳!#REF!</definedName>
    <definedName name="S_2">[44]細目別内訳!#REF!</definedName>
    <definedName name="S_3">[44]細目別内訳!#REF!</definedName>
    <definedName name="S_4">[44]細目別内訳!#REF!</definedName>
    <definedName name="S_P">#REF!</definedName>
    <definedName name="SA">[45]設計書!#REF!</definedName>
    <definedName name="SAB">[11]原本!#REF!</definedName>
    <definedName name="Sai_kingaku">#REF!</definedName>
    <definedName name="ｓａｎ">#REF!</definedName>
    <definedName name="sdd">[0]!sdd</definedName>
    <definedName name="sdf">[0]!sdf</definedName>
    <definedName name="SEC">#REF!</definedName>
    <definedName name="SET">#REF!</definedName>
    <definedName name="SGP">#REF!</definedName>
    <definedName name="SHIZAI">[46]AM961101!$A$1:$E$500</definedName>
    <definedName name="SHO">[47]塩ﾋﾞﾀﾞｸﾄ!#REF!</definedName>
    <definedName name="shomei2">[28]電気器具!#REF!</definedName>
    <definedName name="SHOMEI3">[28]電気器具!#REF!</definedName>
    <definedName name="SKIP">#REF!</definedName>
    <definedName name="SONO1">#REF!</definedName>
    <definedName name="SONO2">[48]細目!#REF!</definedName>
    <definedName name="SONO3">#REF!</definedName>
    <definedName name="SONO6">#REF!</definedName>
    <definedName name="Sort" hidden="1">#REF!</definedName>
    <definedName name="SORT1" hidden="1">#REF!</definedName>
    <definedName name="ＳＰ">#REF!</definedName>
    <definedName name="ss">[49]見積比較!#REF!</definedName>
    <definedName name="sss">[50]細目!#REF!</definedName>
    <definedName name="ｓｓｓｓ">[51]大項目!$B$1:$N$80</definedName>
    <definedName name="ST_1">#REF!</definedName>
    <definedName name="SUB">[11]原本!#REF!</definedName>
    <definedName name="SUM">#REF!</definedName>
    <definedName name="SUPE70">[15]融雪部材!#REF!</definedName>
    <definedName name="SYOU">#REF!</definedName>
    <definedName name="SYOUMEI">#REF!</definedName>
    <definedName name="syoumei2">[28]電気器具!#REF!</definedName>
    <definedName name="SYOUMEI3">[28]電気器具!#REF!</definedName>
    <definedName name="SYOUMEI4">[28]電気器具!#REF!</definedName>
    <definedName name="T">#REF!</definedName>
    <definedName name="T_1">[44]細目別内訳!#REF!</definedName>
    <definedName name="T_2">[44]細目別内訳!#REF!</definedName>
    <definedName name="tannka2">#REF!</definedName>
    <definedName name="TETU10">#REF!</definedName>
    <definedName name="TETU13">#REF!</definedName>
    <definedName name="TOSO1">#REF!</definedName>
    <definedName name="TOSO2">#REF!</definedName>
    <definedName name="TOSO21">#REF!</definedName>
    <definedName name="TOSO22">#REF!</definedName>
    <definedName name="TOSO3">#REF!</definedName>
    <definedName name="TOSOA">#REF!</definedName>
    <definedName name="TOSOC1">#REF!</definedName>
    <definedName name="TOTO">[31]衛生!#REF!</definedName>
    <definedName name="TOUKI">#REF!</definedName>
    <definedName name="toukyou">#REF!</definedName>
    <definedName name="Tumi_data">#REF!</definedName>
    <definedName name="Tumi_kingaku">#REF!</definedName>
    <definedName name="Tumiage">#REF!</definedName>
    <definedName name="TV">[28]電気器具!#REF!</definedName>
    <definedName name="ｔれｔ" hidden="1">#REF!</definedName>
    <definedName name="T登録簿">#REF!</definedName>
    <definedName name="u">#REF!</definedName>
    <definedName name="uuuuu">[0]!uuuuu</definedName>
    <definedName name="V">#REF!</definedName>
    <definedName name="VA">#REF!</definedName>
    <definedName name="VD">#REF!</definedName>
    <definedName name="VP">#REF!</definedName>
    <definedName name="ｗ">'[52]搬（屋外）'!#REF!</definedName>
    <definedName name="wrn.TEST001." hidden="1">{#N/A,#N/A,FALSE,"EDIT_W"}</definedName>
    <definedName name="wrn.妙円寺_8." hidden="1">{#N/A,#N/A,FALSE,"内訳書";#N/A,#N/A,FALSE,"見積比較表";#N/A,#N/A,FALSE,"複合単価";#N/A,#N/A,FALSE,"拾出表"}</definedName>
    <definedName name="WW">#REF!</definedName>
    <definedName name="WWW" hidden="1">{#N/A,#N/A,FALSE,"EDIT_W"}</definedName>
    <definedName name="wwww">[0]!wwww</definedName>
    <definedName name="x">[4]設計書!#REF!</definedName>
    <definedName name="XMIN">#REF!</definedName>
    <definedName name="Y">#REF!</definedName>
    <definedName name="YD">#REF!</definedName>
    <definedName name="Z">#REF!</definedName>
    <definedName name="Z_1017F3C0_A0E0_11D3_B386_000039AC8715_.wvu.PrintArea" hidden="1">#REF!</definedName>
    <definedName name="Z_78198781_9C1D_11D3_B227_00507000D327_.wvu.PrintArea" hidden="1">#REF!</definedName>
    <definedName name="Z_CA13CC60_A0BB_11D3_B227_00507000D327_.wvu.PrintArea" hidden="1">#REF!</definedName>
    <definedName name="zjj" hidden="1">#REF!</definedName>
    <definedName name="ZOM">#REF!</definedName>
    <definedName name="ZSKI">[0]!ZSKI</definedName>
    <definedName name="ZZ">[53]見積比較!#REF!</definedName>
    <definedName name="ア">#REF!</definedName>
    <definedName name="あ">[54]見積比較!#REF!</definedName>
    <definedName name="あ１">#REF!</definedName>
    <definedName name="あｓ">[50]細目!#REF!</definedName>
    <definedName name="ああ">[55]細目!#REF!</definedName>
    <definedName name="あああ">#REF!</definedName>
    <definedName name="ああああ">[50]細目!#REF!</definedName>
    <definedName name="あああああ">[55]細目!#REF!</definedName>
    <definedName name="あああああああ">[55]細目!#REF!</definedName>
    <definedName name="ああああああああああ">[55]細目!#REF!</definedName>
    <definedName name="あああああああああああああああ">[55]細目!#REF!</definedName>
    <definedName name="あああああああああああああえ">[55]細目!#REF!</definedName>
    <definedName name="アイ">#REF!</definedName>
    <definedName name="あい">[55]細目!#REF!</definedName>
    <definedName name="あいうえお">[55]細目!#REF!</definedName>
    <definedName name="アキ">#REF!</definedName>
    <definedName name="あク">#REF!</definedName>
    <definedName name="あし">#REF!</definedName>
    <definedName name="ｱｽﾌｧﾙﾄ乳剤PK3">#REF!</definedName>
    <definedName name="ｱｾﾁﾚﾝ">#REF!</definedName>
    <definedName name="あふ">#REF!</definedName>
    <definedName name="イ">#REF!</definedName>
    <definedName name="い">[56]諸経費!$AY$54</definedName>
    <definedName name="い１">[57]スチールパーティション!#REF!</definedName>
    <definedName name="いいい">[58]細目!#REF!</definedName>
    <definedName name="いいいいいいい">[59]細目!#REF!</definedName>
    <definedName name="いう">#REF!</definedName>
    <definedName name="いうえ">[55]細目!#REF!</definedName>
    <definedName name="いどう">[53]見積比較!#REF!</definedName>
    <definedName name="いろは">#REF!</definedName>
    <definedName name="インターホン">[6]設計書!$H$221</definedName>
    <definedName name="インターホン２">[6]設計書!$N$221</definedName>
    <definedName name="ウ">#REF!</definedName>
    <definedName name="う">[55]細目!#REF!</definedName>
    <definedName name="ううう">[58]細目!#REF!</definedName>
    <definedName name="ウエ">#REF!</definedName>
    <definedName name="うえ">#REF!</definedName>
    <definedName name="うの3">#REF!</definedName>
    <definedName name="うの7">#REF!</definedName>
    <definedName name="エ">#REF!</definedName>
    <definedName name="え">#REF!</definedName>
    <definedName name="ええ">[58]細目!#REF!</definedName>
    <definedName name="えええ">[58]細目!$A$3</definedName>
    <definedName name="えお">[55]細目!#REF!</definedName>
    <definedName name="エラー">#REF!</definedName>
    <definedName name="エラー2">#REF!</definedName>
    <definedName name="エラー処理">#REF!</definedName>
    <definedName name="ｴﾝﾄﾞ頁">#REF!</definedName>
    <definedName name="ぉ">#REF!</definedName>
    <definedName name="オ">#REF!</definedName>
    <definedName name="お">#REF!</definedName>
    <definedName name="オカ">#REF!</definedName>
    <definedName name="おか">#REF!</definedName>
    <definedName name="おもて">[0]!おもて</definedName>
    <definedName name="カ">#REF!</definedName>
    <definedName name="か">#REF!</definedName>
    <definedName name="ガ_ラ_ス">#REF!</definedName>
    <definedName name="ｶｳﾝﾀ">#REF!</definedName>
    <definedName name="ｶｶｶ">[60]設計書!#REF!</definedName>
    <definedName name="かくこう">[61]VE!#REF!</definedName>
    <definedName name="ガス">#REF!</definedName>
    <definedName name="ｶﾞｿﾘﾝ">#REF!</definedName>
    <definedName name="ｶｯﾀｰﾌﾞﾚｰﾄﾞ30">#REF!</definedName>
    <definedName name="ｶｯﾀｰﾌﾞﾚｰﾄﾞ40">#REF!</definedName>
    <definedName name="ｶｯﾀｰﾌﾞﾚｰﾄﾞ55">#REF!</definedName>
    <definedName name="ｶｯﾀｰﾌﾞﾚｰﾄﾞ60">#REF!</definedName>
    <definedName name="ｶｯﾀｰ運転30㎝">#REF!</definedName>
    <definedName name="ｶｯﾀｰ運転40㎝">#REF!</definedName>
    <definedName name="キ">#REF!</definedName>
    <definedName name="き">[0]!き</definedName>
    <definedName name="きあきくけいえ">[55]細目!#REF!</definedName>
    <definedName name="きか">[62]見積比較!#REF!</definedName>
    <definedName name="きかい">[0]!きかい</definedName>
    <definedName name="きく">#REF!</definedName>
    <definedName name="キャンセル">[63]!キャンセル</definedName>
    <definedName name="ク">#REF!</definedName>
    <definedName name="く">#REF!</definedName>
    <definedName name="くたい">[64]VE!#REF!</definedName>
    <definedName name="ｸﾚｰﾝ付ﾄﾗｯｸ運転2.9t">#REF!</definedName>
    <definedName name="け">[0]!け</definedName>
    <definedName name="ケーブル単価１">#REF!</definedName>
    <definedName name="ケーブル電線類">#REF!</definedName>
    <definedName name="ｹｹｹ">#REF!</definedName>
    <definedName name="けこ">#REF!</definedName>
    <definedName name="けと">#REF!</definedName>
    <definedName name="こ">#REF!</definedName>
    <definedName name="こがね荘屋根１">#REF!</definedName>
    <definedName name="こがね荘屋根２">#REF!</definedName>
    <definedName name="こがね荘屋上２">#REF!</definedName>
    <definedName name="こがね荘仮設１">#REF!</definedName>
    <definedName name="こがね荘仮設２">#REF!</definedName>
    <definedName name="こがね荘外壁１">#REF!</definedName>
    <definedName name="こがね荘外壁２">#REF!</definedName>
    <definedName name="コンクリート">#REF!</definedName>
    <definedName name="ｺﾝｸﾘｰﾄ18.15">[65]◆ため桝!#REF!</definedName>
    <definedName name="ｺﾝｸﾘｰﾄ18.18">[65]◆ため桝!#REF!</definedName>
    <definedName name="ｺﾝｸﾘｰﾄ工事">#REF!</definedName>
    <definedName name="ｺﾝｸﾘｰﾄ混和剤">#REF!</definedName>
    <definedName name="コンセント">[66]電気３!#REF!</definedName>
    <definedName name="サ">#REF!</definedName>
    <definedName name="さ">#REF!</definedName>
    <definedName name="ザ">'[67](乙)'!#REF!</definedName>
    <definedName name="サイズ">#REF!</definedName>
    <definedName name="ささＳ">#REF!</definedName>
    <definedName name="サシ">#REF!</definedName>
    <definedName name="さし">#REF!</definedName>
    <definedName name="ｻﾝﾀﾞｰｽﾄｰﾝ">#REF!</definedName>
    <definedName name="シ">#REF!</definedName>
    <definedName name="し">[57]スチールパーティション!#REF!</definedName>
    <definedName name="ｼｰﾄ一覧">[68]ｼｰﾄ一覧!$A$3:$L$665</definedName>
    <definedName name="シールド_見">#REF!</definedName>
    <definedName name="ｼｬｯﾀｰ計">#REF!</definedName>
    <definedName name="ｼｬｯﾀｰ工事計">'[67](乙)'!#REF!</definedName>
    <definedName name="ス">#REF!</definedName>
    <definedName name="す">#REF!</definedName>
    <definedName name="スクラップ">[0]!スクラップ</definedName>
    <definedName name="スコアボード比較">#REF!</definedName>
    <definedName name="スセ">#REF!</definedName>
    <definedName name="すせ">#REF!</definedName>
    <definedName name="ｽﾀｰﾄﾍﾟｰｼﾞ">#REF!</definedName>
    <definedName name="ｽﾀｰﾄ頁">#REF!</definedName>
    <definedName name="スタイル">#REF!</definedName>
    <definedName name="ステップ">[69]☆バルブ操作室!#REF!</definedName>
    <definedName name="ｽﾄﾗﾌﾞ100F">#REF!</definedName>
    <definedName name="スピンボタン入力2">[70]総括表!スピンボタン入力2</definedName>
    <definedName name="セ">#REF!</definedName>
    <definedName name="せ">#REF!</definedName>
    <definedName name="ｾｯｹｲ">[5]設計書!#REF!</definedName>
    <definedName name="ｾｯｹｲｲﾀｸﾘﾂ">[71]設計書!#REF!</definedName>
    <definedName name="せつび">#REF!</definedName>
    <definedName name="ソ">#REF!</definedName>
    <definedName name="そ">#REF!</definedName>
    <definedName name="そた">#REF!</definedName>
    <definedName name="その">[72]大項目!#REF!</definedName>
    <definedName name="その他">#REF!</definedName>
    <definedName name="その他１">[72]大項目!#REF!</definedName>
    <definedName name="その他器具">#REF!</definedName>
    <definedName name="タ">#REF!</definedName>
    <definedName name="た">#REF!</definedName>
    <definedName name="タ_イ_ル">#REF!</definedName>
    <definedName name="ﾀｲﾄﾙ行">[73]内訳明細!#REF!</definedName>
    <definedName name="ﾀｲﾙ･左官工事計">#REF!</definedName>
    <definedName name="ダクト">#REF!</definedName>
    <definedName name="ダクト工">#REF!</definedName>
    <definedName name="タチ">#REF!</definedName>
    <definedName name="たちつて">[55]細目!#REF!</definedName>
    <definedName name="ダンパー">#REF!</definedName>
    <definedName name="ﾀﾝﾊﾟｰ運転舗装用">#REF!</definedName>
    <definedName name="ﾀﾝﾊﾟｰ運転埋戻用">#REF!</definedName>
    <definedName name="ﾀﾝﾊﾟｰ運転路盤用">#REF!</definedName>
    <definedName name="ﾀﾞﾝﾌﾟﾄﾗｯｸ11t車">#REF!</definedName>
    <definedName name="ﾀﾞﾝﾌﾟﾄﾗｯｸ4t車">#REF!</definedName>
    <definedName name="ﾁ">[74]設計書!#REF!</definedName>
    <definedName name="ち">#REF!</definedName>
    <definedName name="ち1">#REF!</definedName>
    <definedName name="チチ">#REF!</definedName>
    <definedName name="ちちち">[0]!ちちち</definedName>
    <definedName name="ちちちち">[0]!ちちちち</definedName>
    <definedName name="ちつ">#REF!</definedName>
    <definedName name="ツ">#REF!</definedName>
    <definedName name="つ">#REF!</definedName>
    <definedName name="っｄ" hidden="1">#REF!</definedName>
    <definedName name="ﾂﾂ">[5]設計書!#REF!</definedName>
    <definedName name="ツテ">#REF!</definedName>
    <definedName name="テ">#REF!</definedName>
    <definedName name="て">#REF!</definedName>
    <definedName name="てと">#REF!</definedName>
    <definedName name="テレビ">[6]設計書!$H$201</definedName>
    <definedName name="テレビ２">[6]設計書!$N$201</definedName>
    <definedName name="ﾃﾚﾋﾞ受信設備工事">#REF!</definedName>
    <definedName name="デンキ">[0]!デンキ</definedName>
    <definedName name="でんき">[62]見積比較!#REF!</definedName>
    <definedName name="テント">[72]大項目!#REF!</definedName>
    <definedName name="ト">#REF!</definedName>
    <definedName name="と">#REF!</definedName>
    <definedName name="トイレ">[6]設計書!$H$241</definedName>
    <definedName name="トイレ２">[6]設計書!$N$241</definedName>
    <definedName name="ﾄｲﾚ呼出">[66]電気４!#REF!</definedName>
    <definedName name="ﾄｸﾃｲ1">#REF!</definedName>
    <definedName name="ﾄｸﾃｲ2">#REF!</definedName>
    <definedName name="ﾄｸﾃｲ3">#REF!</definedName>
    <definedName name="ﾄｸﾃｲ4">#REF!</definedName>
    <definedName name="どこ">#REF!</definedName>
    <definedName name="とび">#REF!</definedName>
    <definedName name="とびS">#REF!</definedName>
    <definedName name="とび工">#REF!</definedName>
    <definedName name="ﾄﾗｯｸｸﾚｰﾝ運転4.8_4.9t">#REF!</definedName>
    <definedName name="ﾄﾗｯｸｸﾚｰﾝ賃料4.9t">#REF!</definedName>
    <definedName name="ﾄﾗｯｸ運転2t">#REF!</definedName>
    <definedName name="ﾄﾗｯｸ運転3_3.5t">#REF!</definedName>
    <definedName name="な">#REF!</definedName>
    <definedName name="なし">[75]科目!$N$1:$S$1</definedName>
    <definedName name="なに">#REF!</definedName>
    <definedName name="なひ">#REF!</definedName>
    <definedName name="に">#REF!</definedName>
    <definedName name="ﾇ">#REF!</definedName>
    <definedName name="ぬ">#REF!</definedName>
    <definedName name="ぬね">#REF!</definedName>
    <definedName name="ね">#REF!</definedName>
    <definedName name="ねの">#REF!</definedName>
    <definedName name="の">#REF!</definedName>
    <definedName name="のは">#REF!</definedName>
    <definedName name="は">#REF!</definedName>
    <definedName name="ﾊﾞｯｸﾎｳ0.1・">#REF!</definedName>
    <definedName name="ﾊﾞｯｸﾎｳ0.2">#REF!</definedName>
    <definedName name="ﾊﾞｯｸﾎｳ0.35">#REF!</definedName>
    <definedName name="はつり">#REF!</definedName>
    <definedName name="はつり工">#REF!</definedName>
    <definedName name="バルブ100">#REF!</definedName>
    <definedName name="バルブ40">#REF!</definedName>
    <definedName name="バルブ50">#REF!</definedName>
    <definedName name="バルブ65">#REF!</definedName>
    <definedName name="ひ">[28]電気器具!#REF!</definedName>
    <definedName name="ぴｙ">#REF!</definedName>
    <definedName name="ひょうし2">[76]VE!#REF!</definedName>
    <definedName name="ふ">#REF!</definedName>
    <definedName name="ぷ">[56]諸経費!$AY$41</definedName>
    <definedName name="ﾌｶﾋ1">#REF!</definedName>
    <definedName name="ﾌｶﾋ2">#REF!</definedName>
    <definedName name="ﾌｶﾋ3">#REF!</definedName>
    <definedName name="ﾌｶﾋ4">#REF!</definedName>
    <definedName name="ﾌﾌ">#REF!</definedName>
    <definedName name="ﾌﾟﾗｽﾁｯｸｻｯｼ計">'[67](乙)'!#REF!</definedName>
    <definedName name="ﾌﾟﾚｰﾄ">#REF!</definedName>
    <definedName name="ページ">#REF!</definedName>
    <definedName name="ページスタート">#REF!</definedName>
    <definedName name="ホーム">[0]!ホーム</definedName>
    <definedName name="ホール１Ｆ">#REF!</definedName>
    <definedName name="ホール２Ｆ">#REF!</definedName>
    <definedName name="ま">#REF!</definedName>
    <definedName name="マイ">[55]細目!#REF!</definedName>
    <definedName name="まク">#REF!</definedName>
    <definedName name="ﾏｸﾛ">#REF!</definedName>
    <definedName name="まみ">#REF!</definedName>
    <definedName name="み">#REF!</definedName>
    <definedName name="む">#REF!</definedName>
    <definedName name="むめ">#REF!</definedName>
    <definedName name="め">#REF!</definedName>
    <definedName name="ﾒｲﾝﾒﾆｭｰ">#REF!</definedName>
    <definedName name="ﾒｰｶｰ比較">#REF!</definedName>
    <definedName name="ﾒﾆｭｰ">[11]原本!#REF!</definedName>
    <definedName name="ﾒﾆｭｰ1">#REF!</definedName>
    <definedName name="ﾒﾆｭｰ2">[77]排水ポンプ!#REF!</definedName>
    <definedName name="メニュー3">#REF!</definedName>
    <definedName name="ﾒﾆｭｰ4">#REF!</definedName>
    <definedName name="も">#REF!</definedName>
    <definedName name="もも">#REF!</definedName>
    <definedName name="や">#REF!</definedName>
    <definedName name="やや">#REF!</definedName>
    <definedName name="ゆ">#REF!</definedName>
    <definedName name="ユニットB">[15]融雪部材!#REF!</definedName>
    <definedName name="ゆよ">#REF!</definedName>
    <definedName name="ゆわ">#REF!</definedName>
    <definedName name="よ">#REF!</definedName>
    <definedName name="ら">#REF!</definedName>
    <definedName name="ライニング流し台">#REF!</definedName>
    <definedName name="らり">[55]細目!#REF!</definedName>
    <definedName name="り">#REF!</definedName>
    <definedName name="る">#REF!</definedName>
    <definedName name="るれ">#REF!</definedName>
    <definedName name="れ">#REF!</definedName>
    <definedName name="ろ">[56]諸経費!$AY$62</definedName>
    <definedName name="ﾛﾗｰ運転0.8_1.1t">#REF!</definedName>
    <definedName name="ﾛﾗｰ運転3.0_4.0t">#REF!</definedName>
    <definedName name="ろわ">#REF!</definedName>
    <definedName name="わ">#REF!</definedName>
    <definedName name="案件ｃｏｄｏ">#REF!</definedName>
    <definedName name="案件№">#REF!</definedName>
    <definedName name="案件名">#REF!</definedName>
    <definedName name="案件名称">#REF!</definedName>
    <definedName name="位置">#REF!</definedName>
    <definedName name="委員会室">[66]電気２!#REF!</definedName>
    <definedName name="委員会室単価根拠">#REF!</definedName>
    <definedName name="委託率">[71]設計書!#REF!</definedName>
    <definedName name="医水">#REF!</definedName>
    <definedName name="医療用水">#REF!</definedName>
    <definedName name="一行文字数">#REF!</definedName>
    <definedName name="一次単価">[78]市単価!$C$3:$F$4</definedName>
    <definedName name="一式1">#REF!</definedName>
    <definedName name="一式改修複写元">[79]内訳書!#REF!</definedName>
    <definedName name="一般A">#REF!</definedName>
    <definedName name="一般AE">#REF!</definedName>
    <definedName name="一般AM">#REF!</definedName>
    <definedName name="一般運転手">#REF!</definedName>
    <definedName name="一般管理">#REF!</definedName>
    <definedName name="一般管理費計">#REF!</definedName>
    <definedName name="一般労務費">#REF!</definedName>
    <definedName name="一覧">#REF!</definedName>
    <definedName name="印">#REF!</definedName>
    <definedName name="印刷">#REF!</definedName>
    <definedName name="印刷05">#REF!</definedName>
    <definedName name="印刷10">#REF!</definedName>
    <definedName name="印刷2">#REF!</definedName>
    <definedName name="印刷20">#REF!</definedName>
    <definedName name="印刷2頁">#REF!</definedName>
    <definedName name="印刷30">#REF!</definedName>
    <definedName name="印刷40">#REF!</definedName>
    <definedName name="印刷50">#REF!</definedName>
    <definedName name="印刷EX">#REF!</definedName>
    <definedName name="印刷P">#REF!</definedName>
    <definedName name="印刷ｽﾀｰﾄ列名">#REF!</definedName>
    <definedName name="印刷画面">#REF!</definedName>
    <definedName name="印刷計">#REF!</definedName>
    <definedName name="印刷終了列名">#REF!</definedName>
    <definedName name="印刷積">#REF!</definedName>
    <definedName name="印刷設定">#REF!</definedName>
    <definedName name="印刷全">#REF!</definedName>
    <definedName name="印刷範囲">#REF!</definedName>
    <definedName name="印刷範囲_小計_">#REF!</definedName>
    <definedName name="印刷表">#REF!</definedName>
    <definedName name="印刷部">#REF!</definedName>
    <definedName name="印刷部1">#REF!</definedName>
    <definedName name="印刷部2">#REF!</definedName>
    <definedName name="印刷部3">#REF!</definedName>
    <definedName name="印刷幅">#REF!</definedName>
    <definedName name="印刷複">#REF!</definedName>
    <definedName name="員数">#REF!</definedName>
    <definedName name="宇野2">[80]VE!#REF!</definedName>
    <definedName name="運転手">#REF!</definedName>
    <definedName name="営繕経費">[81]設計書!#REF!</definedName>
    <definedName name="営繕費">[82]設計書!#REF!</definedName>
    <definedName name="衛生">#REF!</definedName>
    <definedName name="衛生器具設備計">#REF!</definedName>
    <definedName name="衛生複合単価">#REF!</definedName>
    <definedName name="屋__根">#REF!</definedName>
    <definedName name="屋外">#REF!</definedName>
    <definedName name="屋外排水">#REF!</definedName>
    <definedName name="屋根">#REF!</definedName>
    <definedName name="屋根工事">#REF!</definedName>
    <definedName name="温泉タンク">[51]大項目!#REF!</definedName>
    <definedName name="仮設AE">#REF!</definedName>
    <definedName name="仮設AM">#REF!</definedName>
    <definedName name="仮設AM加算">#REF!</definedName>
    <definedName name="仮設OA">#REF!</definedName>
    <definedName name="仮設費率">#REF!</definedName>
    <definedName name="仮定散水">#REF!</definedName>
    <definedName name="仮定無散水">#REF!</definedName>
    <definedName name="加熱水温">'[83]設計書 (2)'!$B$720</definedName>
    <definedName name="科見出し">#REF!</definedName>
    <definedName name="科目">#REF!</definedName>
    <definedName name="科目印刷範囲">[79]内訳書!#REF!</definedName>
    <definedName name="科目改修複写元">[79]内訳書!#REF!</definedName>
    <definedName name="科目見出し">#REF!</definedName>
    <definedName name="科目表題">[79]内訳書!#REF!</definedName>
    <definedName name="茄">[55]細目!#REF!</definedName>
    <definedName name="画面1">#REF!</definedName>
    <definedName name="改修">[84]細目!$A$3</definedName>
    <definedName name="絵">[55]細目!#REF!</definedName>
    <definedName name="開始">#REF!</definedName>
    <definedName name="開始頁">#REF!</definedName>
    <definedName name="外__構">#REF!</definedName>
    <definedName name="外気温ta">#REF!</definedName>
    <definedName name="外構">[75]細目!#REF!</definedName>
    <definedName name="外構工事">[51]大項目!#REF!</definedName>
    <definedName name="外構工事H15計">'[67](乙)'!#REF!</definedName>
    <definedName name="外構工事計">'[67](乙)'!#REF!</definedName>
    <definedName name="外構工事補正計">'[67](乙)'!#REF!</definedName>
    <definedName name="外灯">[6]設計書!$H$321</definedName>
    <definedName name="外灯２">[6]設計書!$N$321</definedName>
    <definedName name="外部金属製建具計">'[67](乙)'!#REF!</definedName>
    <definedName name="外部建具工事計">'[67](乙)'!#REF!</definedName>
    <definedName name="外部木製建具計">'[67](乙)'!#REF!</definedName>
    <definedName name="拡声">#REF!</definedName>
    <definedName name="拡声２">#REF!</definedName>
    <definedName name="掛率">#REF!</definedName>
    <definedName name="掛率２">#REF!</definedName>
    <definedName name="幹線計">[26]設計書!#REF!</definedName>
    <definedName name="幹線設備工事">#REF!</definedName>
    <definedName name="感染排水処理">#REF!</definedName>
    <definedName name="換気">#REF!</definedName>
    <definedName name="換気口">#REF!</definedName>
    <definedName name="換気設備工事計">#REF!</definedName>
    <definedName name="環境測定" hidden="1">[85]見積比較!#REF!</definedName>
    <definedName name="管" hidden="1">#REF!</definedName>
    <definedName name="管サイズ">#REF!</definedName>
    <definedName name="管サイズ３">#REF!</definedName>
    <definedName name="管径">[83]設計書!$A$24:$E$35</definedName>
    <definedName name="管種">#REF!</definedName>
    <definedName name="管種３">#REF!</definedName>
    <definedName name="管理率">#REF!</definedName>
    <definedName name="顔">#REF!</definedName>
    <definedName name="器">#REF!</definedName>
    <definedName name="器具">#REF!</definedName>
    <definedName name="器具庫">[72]大項目!#REF!</definedName>
    <definedName name="基準">#REF!</definedName>
    <definedName name="基準S">#REF!</definedName>
    <definedName name="基準単価">#REF!</definedName>
    <definedName name="既">[0]!既</definedName>
    <definedName name="既済部分">[86]設計書!#REF!</definedName>
    <definedName name="機改仮">#REF!</definedName>
    <definedName name="機改諸">#REF!</definedName>
    <definedName name="機械経費">[87]設計書!#REF!</definedName>
    <definedName name="機械経費14">[87]設計書!#REF!</definedName>
    <definedName name="機械経費表">[87]設計書!#REF!</definedName>
    <definedName name="機械工">#REF!</definedName>
    <definedName name="機新仮">#REF!</definedName>
    <definedName name="機新諸">#REF!</definedName>
    <definedName name="議場ｶﾒﾗ単価根拠">#REF!</definedName>
    <definedName name="議場音響単価根拠">#REF!</definedName>
    <definedName name="給食調理室">[0]!給食調理室</definedName>
    <definedName name="給食電灯計">[26]設計書!#REF!</definedName>
    <definedName name="給水">#REF!</definedName>
    <definedName name="給水設備工事計">#REF!</definedName>
    <definedName name="給湯">#REF!</definedName>
    <definedName name="給湯設備工事計">#REF!</definedName>
    <definedName name="給湯保温" hidden="1">{#N/A,#N/A,FALSE,"EDIT_W"}</definedName>
    <definedName name="給排水ガス">#REF!</definedName>
    <definedName name="共仮1">#REF!</definedName>
    <definedName name="共仮2">#REF!</definedName>
    <definedName name="共仮率">#REF!</definedName>
    <definedName name="共仮率1">#REF!</definedName>
    <definedName name="共仮率2">#REF!</definedName>
    <definedName name="共仮率3">#REF!</definedName>
    <definedName name="共通仮設">#REF!</definedName>
    <definedName name="共通仮設費">#REF!</definedName>
    <definedName name="共通費">#REF!</definedName>
    <definedName name="共通費１">#REF!</definedName>
    <definedName name="共通費２">#REF!</definedName>
    <definedName name="共通費Ａ１">#REF!</definedName>
    <definedName name="共通費計">#REF!</definedName>
    <definedName name="教室">[0]!教室</definedName>
    <definedName name="極数">#REF!</definedName>
    <definedName name="巾木B2">[8]内装!$BA$517</definedName>
    <definedName name="巾木B3">[8]内装!$BB$517</definedName>
    <definedName name="巾木B5">[8]内装!$BD$517</definedName>
    <definedName name="巾木B7">[8]内装!#REF!</definedName>
    <definedName name="巾木B8">[8]内装!#REF!</definedName>
    <definedName name="錦城学園">#REF!</definedName>
    <definedName name="錦城学園１">#REF!</definedName>
    <definedName name="金__属">#REF!</definedName>
    <definedName name="金なし">[88]一式内訳書!#REF!</definedName>
    <definedName name="金額">#REF!*#REF!</definedName>
    <definedName name="金額1">#REF!</definedName>
    <definedName name="金額2">#REF!</definedName>
    <definedName name="金額3">#REF!</definedName>
    <definedName name="金額なし">[89]設計書M!$H$4:$L$33,[89]設計書M!$H$38:$L$67,[89]設計書M!$H$72:$L$101,[89]設計書M!$H$106:$L$135,[89]設計書M!$H$140:$L$169,[89]設計書M!$H$174:$L$203,[89]設計書M!$H$208:$L$237,[89]設計書M!$H$242:$L$271,[89]設計書M!$H$276:$L$305,[89]設計書M!$H$310:$L$339</definedName>
    <definedName name="金額なしＡＣ">#REF!,#REF!,#REF!,#REF!,#REF!,#REF!,#REF!,#REF!,#REF!,#REF!</definedName>
    <definedName name="金額なしＥ">'[90]設計書(電気)金入り'!$K$72:$O$101,'[90]設計書(電気)金入り'!$K$108:$O$137,'[90]設計書(電気)金入り'!$K$142:$O$171,'[90]設計書(電気)金入り'!$K$178:$O$207,'[90]設計書(電気)金入り'!$K$212:$O$241,'[90]設計書(電気)金入り'!$K$248:$O$277,'[90]設計書(電気)金入り'!$K$282:$O$311,'[90]設計書(電気)金入り'!$K$318:$O$347,'[90]設計書(電気)金入り'!$K$352:$O$381,'[90]設計書(電気)金入り'!$K$388:$O$417,'[90]設計書(電気)金入り'!$K$422:$O$451,'[90]設計書(電気)金入り'!$K$458:$O$487,'[90]設計書(電気)金入り'!$K$492:$O$521,'[90]設計書(電気)金入り'!$K$528:$O$557</definedName>
    <definedName name="金額なしＭ">'[90]設計書(機械)金入り'!$K$72:$O$101,'[90]設計書(機械)金入り'!$K$108:$O$137,'[90]設計書(機械)金入り'!$K$142:$O$171,'[90]設計書(機械)金入り'!$K$178:$O$207,'[90]設計書(機械)金入り'!$K$212:$O$241,'[90]設計書(機械)金入り'!$K$248:$O$277,'[90]設計書(機械)金入り'!$K$282:$O$311,'[90]設計書(機械)金入り'!$K$318:$O$347,'[90]設計書(機械)金入り'!$K$352:$O$381,'[90]設計書(機械)金入り'!$K$388:$O$417,'[90]設計書(機械)金入り'!$K$422:$O$451,'[90]設計書(機械)金入り'!$K$458:$O$487,'[90]設計書(機械)金入り'!$K$492:$O$521,'[90]設計書(機械)金入り'!$K$528:$O$557,'[90]設計書(機械)金入り'!$K$562:$O$591,'[90]設計書(機械)金入り'!$K$598:$O$627</definedName>
    <definedName name="金額なしＭ1">'[91]設計書(M)'!$K$2:$O$31,'[91]設計書(M)'!$K$38:$O$67,'[91]設計書(M)'!$K$72:$O$101,'[91]設計書(M)'!$K$108:$O$137,'[91]設計書(M)'!$K$142:$O$171,'[91]設計書(M)'!$K$178:$O$207,'[91]設計書(M)'!$K$212:$O$241,'[91]設計書(M)'!$K$248:$O$277,'[91]設計書(M)'!$K$282:$O$311,'[91]設計書(M)'!$K$318:$O$347</definedName>
    <definedName name="金額なしＭ2">'[91]設計書(M)'!$K$352:$O$381,'[91]設計書(M)'!$K$388:$O$417,'[91]設計書(M)'!$K$422:$O$451,'[91]設計書(M)'!$K$458:$O$487</definedName>
    <definedName name="金額なしP">[92]設計書!$I$5:$L$34,[92]設計書!$I$40:$L$69,[92]設計書!$I$75:$L$104,[92]設計書!$I$110:$L$139,[92]設計書!$I$145:$L$174,[92]設計書!$I$180:$L$209,[92]設計書!$I$215:$L$244,[92]設計書!$I$250:$L$279,[92]設計書!$I$285:$L$314,[92]設計書!$I$320:$L$349,[92]設計書!$I$355:$L$384,[92]設計書!$I$390:$L$419,[92]設計書!$I$425:$L$454,[92]設計書!$I$460:$L$489</definedName>
    <definedName name="金額なし代価">'[93]代価書(M)'!$K$2:$O$31,'[93]代価書(M)'!$K$38:$O$67,'[93]代価書(M)'!$K$72:$O$101,'[93]代価書(M)'!$K$108:$O$137,'[93]代価書(M)'!$K$142:$O$171,'[93]代価書(M)'!$K$178:$O$207,'[93]代価書(M)'!$K$212:$O$241,'[93]代価書(M)'!$K$248:$O$277,'[93]代価書(M)'!$K$282:$O$311,'[93]代価書(M)'!$K$318:$O$347</definedName>
    <definedName name="金額なし撤去">'[93]撤去内訳(M)'!$K$2:$O$31,'[93]撤去内訳(M)'!$K$38:$O$67,'[93]撤去内訳(M)'!$K$72:$O$101,'[93]撤去内訳(M)'!$K$108:$O$137,'[93]撤去内訳(M)'!$K$142:$O$171,'[93]撤去内訳(M)'!$K$178:$O$207</definedName>
    <definedName name="金額無しAC">[94]設計書!$I$5:$L$34,[94]設計書!$I$40:$L$65,[94]設計書!$I$75:$L$104,[94]設計書!$I$110:$L$139,[94]設計書!$I$145:$L$174,[94]設計書!$I$215:$L$244,[94]設計書!$I$250:$L$279,[94]設計書!$I$285:$L$314,[94]設計書!$I$320:$L$349,[94]設計書!$I$355:$L$384,[94]設計書!$I$180:$L$209,[94]設計書!$I$66:$L$69</definedName>
    <definedName name="金属製建具">#REF!</definedName>
    <definedName name="金入">#REF!</definedName>
    <definedName name="金入設定">[36]表紙!#REF!</definedName>
    <definedName name="金抜">#REF!</definedName>
    <definedName name="金抜Ａ">#REF!,#REF!,#REF!,#REF!,#REF!,#REF!,#REF!,#REF!,#REF!,#REF!,#REF!,#REF!,#REF!,#REF!,#REF!,#REF!</definedName>
    <definedName name="金抜Ｂ">#REF!,#REF!,#REF!,#REF!,#REF!,#REF!,#REF!,#REF!,#REF!,#REF!,#REF!,#REF!,#REF!,#REF!,#REF!</definedName>
    <definedName name="金抜Ｃ">#REF!,#REF!,#REF!,#REF!,#REF!</definedName>
    <definedName name="金抜き設計書">[95]設計書!#REF!</definedName>
    <definedName name="金抜設定">[36]表紙!#REF!</definedName>
    <definedName name="空き">[0]!空き</definedName>
    <definedName name="空気15">#REF!</definedName>
    <definedName name="空気BOXA">#REF!</definedName>
    <definedName name="空気調和">#REF!</definedName>
    <definedName name="空調機器">#REF!</definedName>
    <definedName name="空調機複合単価" hidden="1">{#N/A,#N/A,FALSE,"EDIT_W"}</definedName>
    <definedName name="型__枠">#REF!</definedName>
    <definedName name="型式2">'[96]△設定(型式)'!$B$2:$J$519</definedName>
    <definedName name="型枠">#REF!</definedName>
    <definedName name="型枠_小型">#REF!</definedName>
    <definedName name="型枠_小型Ⅱ">#REF!</definedName>
    <definedName name="型枠_鉄筋">#REF!</definedName>
    <definedName name="型枠_無筋">#REF!</definedName>
    <definedName name="型枠工">#REF!</definedName>
    <definedName name="契約">[97]設計書!#REF!</definedName>
    <definedName name="契約補正">#REF!</definedName>
    <definedName name="経費">[81]設計書!#REF!</definedName>
    <definedName name="経費3">#REF!</definedName>
    <definedName name="経費表">[82]設計書!#REF!</definedName>
    <definedName name="経費変更後">[87]設計書!#REF!</definedName>
    <definedName name="経費率">#REF!</definedName>
    <definedName name="経費率表">[82]設計書!#REF!</definedName>
    <definedName name="罫線">#REF!</definedName>
    <definedName name="罫線実行">#REF!</definedName>
    <definedName name="罫続き">#REF!</definedName>
    <definedName name="計算式">#REF!</definedName>
    <definedName name="計算式Y">#REF!</definedName>
    <definedName name="警備保障">[6]設計書!$H$301</definedName>
    <definedName name="警備保障２">[6]設計書!$N$301</definedName>
    <definedName name="軽">#REF!</definedName>
    <definedName name="軽作業員">#REF!</definedName>
    <definedName name="軽油陸上用">#REF!</definedName>
    <definedName name="桁数">#REF!</definedName>
    <definedName name="桁数SUB">#REF!</definedName>
    <definedName name="決定散水">#REF!</definedName>
    <definedName name="決定無散水">#REF!</definedName>
    <definedName name="月_1日">#REF!</definedName>
    <definedName name="建改諸">#REF!</definedName>
    <definedName name="建具">#REF!</definedName>
    <definedName name="建具工事">#REF!</definedName>
    <definedName name="建新仮">#REF!</definedName>
    <definedName name="建新諸">#REF!</definedName>
    <definedName name="建築1" hidden="1">#REF!</definedName>
    <definedName name="建築２">[69]☆バルブ操作室!#REF!</definedName>
    <definedName name="建築種目">#REF!</definedName>
    <definedName name="建築内訳">[0]!建築内訳</definedName>
    <definedName name="県営住宅下冨居団地5･6･7号棟排水管改善">#REF!</definedName>
    <definedName name="県単９６">#REF!</definedName>
    <definedName name="見出し">#REF!</definedName>
    <definedName name="見積・TOP">#REF!</definedName>
    <definedName name="見積1">#REF!</definedName>
    <definedName name="見積№">#REF!</definedName>
    <definedName name="見積単価">#REF!</definedName>
    <definedName name="見積単価.">#REF!</definedName>
    <definedName name="見積単価1">#REF!</definedName>
    <definedName name="見積単価2">#REF!</definedName>
    <definedName name="見積単価3">#REF!</definedName>
    <definedName name="見積単価4">[98]日本海見積もり!#REF!</definedName>
    <definedName name="見積単価Ｅ">#REF!</definedName>
    <definedName name="見積単価Ｅ２">#REF!</definedName>
    <definedName name="見積単価Ｅ３">#REF!</definedName>
    <definedName name="見積単価Ｅ４">#REF!</definedName>
    <definedName name="見積比較">#REF!</definedName>
    <definedName name="見積比較表">#REF!</definedName>
    <definedName name="顕熱">#REF!</definedName>
    <definedName name="現場A">#REF!</definedName>
    <definedName name="現場AE">#REF!</definedName>
    <definedName name="現場AM">#REF!</definedName>
    <definedName name="現場AM加算">#REF!</definedName>
    <definedName name="現場経費">#REF!</definedName>
    <definedName name="現場経費計">#REF!</definedName>
    <definedName name="現場経費率">#REF!</definedName>
    <definedName name="個数">#REF!</definedName>
    <definedName name="個数２">#REF!</definedName>
    <definedName name="個数３">#REF!</definedName>
    <definedName name="五">[8]内装!#REF!</definedName>
    <definedName name="呉羽">[28]電気器具!#REF!</definedName>
    <definedName name="厚鋼電線管">#REF!</definedName>
    <definedName name="口数">#REF!</definedName>
    <definedName name="工事区分">#REF!</definedName>
    <definedName name="工事仕様">[82]設計書!#REF!</definedName>
    <definedName name="工事書">[82]設計書!#REF!</definedName>
    <definedName name="工事特記">[82]設計書!#REF!</definedName>
    <definedName name="工事名">#REF!</definedName>
    <definedName name="工場派遣労務費">#REF!</definedName>
    <definedName name="更衣室１Ｆ">#REF!</definedName>
    <definedName name="校舎">#REF!</definedName>
    <definedName name="構内通信線路設備工事">#REF!</definedName>
    <definedName name="構内配電設備工事">#REF!</definedName>
    <definedName name="航空障害計">[13]細目!#REF!</definedName>
    <definedName name="行ピッチ">#REF!</definedName>
    <definedName name="行科目">#REF!</definedName>
    <definedName name="行数">#REF!</definedName>
    <definedName name="行列">#REF!</definedName>
    <definedName name="講義">[0]!講義</definedName>
    <definedName name="降雪の温度">[83]比較表!$B$38</definedName>
    <definedName name="降雪の温度ts">#REF!</definedName>
    <definedName name="降雪の密度">#REF!</definedName>
    <definedName name="降雪の密度ρs">#REF!</definedName>
    <definedName name="降雪密度ρs">#REF!</definedName>
    <definedName name="項目1">#REF!</definedName>
    <definedName name="項目2">#REF!</definedName>
    <definedName name="合計">#REF!</definedName>
    <definedName name="根拠">#REF!</definedName>
    <definedName name="根拠設定">[36]表紙!#REF!</definedName>
    <definedName name="根切">#REF!</definedName>
    <definedName name="根切り機械">[65]◆ため桝!#REF!</definedName>
    <definedName name="佐賀">[50]細目!#REF!</definedName>
    <definedName name="左__官">#REF!</definedName>
    <definedName name="左官">#REF!</definedName>
    <definedName name="左官及び吹付け工事">#REF!</definedName>
    <definedName name="左余白">#REF!</definedName>
    <definedName name="砂利">#REF!</definedName>
    <definedName name="砂利地業">[65]◆ため桝!#REF!</definedName>
    <definedName name="最終散水水温">#REF!</definedName>
    <definedName name="最終頁">#REF!</definedName>
    <definedName name="最小値">[31]衛生!#REF!</definedName>
    <definedName name="最大行数">#REF!</definedName>
    <definedName name="細見出し">#REF!</definedName>
    <definedName name="細目">#REF!</definedName>
    <definedName name="細目・改修">[99]細!#REF!</definedName>
    <definedName name="細目・外構">[99]細!#REF!</definedName>
    <definedName name="細目・研究室">[99]細!#REF!</definedName>
    <definedName name="細目・増築">[99]細!#REF!</definedName>
    <definedName name="細目見出し">#REF!</definedName>
    <definedName name="細粒度AS">#REF!</definedName>
    <definedName name="雑工事">#REF!</definedName>
    <definedName name="雑工事計">'[67](乙)'!#REF!</definedName>
    <definedName name="雑材率">#REF!</definedName>
    <definedName name="三">[79]内訳書!#REF!</definedName>
    <definedName name="三箇">#N/A</definedName>
    <definedName name="三菱電機">[31]衛生!#REF!</definedName>
    <definedName name="参考">#REF!</definedName>
    <definedName name="参照1">#REF!</definedName>
    <definedName name="参照10">#REF!</definedName>
    <definedName name="参照11">#REF!</definedName>
    <definedName name="参照12">#REF!</definedName>
    <definedName name="参照13">#REF!</definedName>
    <definedName name="参照14">#REF!</definedName>
    <definedName name="参照15">#REF!</definedName>
    <definedName name="参照16">#REF!</definedName>
    <definedName name="参照17">#REF!</definedName>
    <definedName name="参照18">#REF!</definedName>
    <definedName name="参照19">#REF!</definedName>
    <definedName name="参照2">#REF!</definedName>
    <definedName name="参照20">#REF!</definedName>
    <definedName name="参照21">#REF!</definedName>
    <definedName name="参照22">#REF!</definedName>
    <definedName name="参照23">#REF!</definedName>
    <definedName name="参照24">#REF!</definedName>
    <definedName name="参照25">#REF!</definedName>
    <definedName name="参照26">#REF!</definedName>
    <definedName name="参照27">#REF!</definedName>
    <definedName name="参照28">#REF!</definedName>
    <definedName name="参照29">#REF!</definedName>
    <definedName name="参照3">#REF!</definedName>
    <definedName name="参照30">#REF!</definedName>
    <definedName name="参照31">#REF!</definedName>
    <definedName name="参照32">#REF!</definedName>
    <definedName name="参照33">#REF!</definedName>
    <definedName name="参照34">#REF!</definedName>
    <definedName name="参照35">#REF!</definedName>
    <definedName name="参照36">#REF!</definedName>
    <definedName name="参照37">#REF!</definedName>
    <definedName name="参照38">#REF!</definedName>
    <definedName name="参照39">#REF!</definedName>
    <definedName name="参照4">#REF!</definedName>
    <definedName name="参照40">#REF!</definedName>
    <definedName name="参照41">#REF!</definedName>
    <definedName name="参照42">#REF!</definedName>
    <definedName name="参照43">#REF!</definedName>
    <definedName name="参照44">#REF!</definedName>
    <definedName name="参照45">#REF!</definedName>
    <definedName name="参照46">#REF!</definedName>
    <definedName name="参照47">#REF!</definedName>
    <definedName name="参照48">#REF!</definedName>
    <definedName name="参照49">#REF!</definedName>
    <definedName name="参照5">#REF!</definedName>
    <definedName name="参照50">#REF!</definedName>
    <definedName name="参照51">#REF!</definedName>
    <definedName name="参照52">#REF!</definedName>
    <definedName name="参照53">#REF!</definedName>
    <definedName name="参照54">#REF!</definedName>
    <definedName name="参照6">#REF!</definedName>
    <definedName name="参照7">#REF!</definedName>
    <definedName name="参照8">#REF!</definedName>
    <definedName name="参照9">#REF!</definedName>
    <definedName name="山砂">#REF!</definedName>
    <definedName name="散水ｑ">#REF!</definedName>
    <definedName name="散水水温t1">#REF!</definedName>
    <definedName name="酸素">#REF!</definedName>
    <definedName name="残土">#REF!</definedName>
    <definedName name="残土自由処分">#REF!</definedName>
    <definedName name="残土処分">[65]◆ため桝!#REF!</definedName>
    <definedName name="仕上ユニット">#REF!</definedName>
    <definedName name="仕様">#REF!</definedName>
    <definedName name="仕様２">#REF!</definedName>
    <definedName name="仕様３">#REF!</definedName>
    <definedName name="仕様４">#REF!</definedName>
    <definedName name="仕様７">#REF!</definedName>
    <definedName name="仕様８">#REF!</definedName>
    <definedName name="仕様９">#REF!</definedName>
    <definedName name="仕様書">[82]設計書!#REF!</definedName>
    <definedName name="四">'[67](乙)'!#REF!</definedName>
    <definedName name="始め1">#N/A</definedName>
    <definedName name="始め2">#N/A</definedName>
    <definedName name="市単">#REF!</definedName>
    <definedName name="指定">#REF!</definedName>
    <definedName name="指定印刷">#REF!</definedName>
    <definedName name="指定無し">[100]細目!#REF!</definedName>
    <definedName name="試運転費">#REF!</definedName>
    <definedName name="資材比較">#REF!</definedName>
    <definedName name="時計">#REF!</definedName>
    <definedName name="時計２">#REF!</definedName>
    <definedName name="次製品">[101]設計書!#REF!</definedName>
    <definedName name="次頁行">#REF!</definedName>
    <definedName name="自家発電単価根拠">#REF!</definedName>
    <definedName name="自動火災">[66]電気４!#REF!</definedName>
    <definedName name="自動火災報知設備">#REF!</definedName>
    <definedName name="七尾消防">#REF!</definedName>
    <definedName name="七尾消防１">#REF!</definedName>
    <definedName name="七尾消防２">#REF!</definedName>
    <definedName name="七尾消防３">#REF!</definedName>
    <definedName name="七尾消防４">#REF!</definedName>
    <definedName name="七尾消防５">#REF!</definedName>
    <definedName name="七尾消防６">#REF!</definedName>
    <definedName name="七尾消防７">#REF!</definedName>
    <definedName name="七尾消防８">#REF!</definedName>
    <definedName name="実験電力設備計">[13]細目!#REF!</definedName>
    <definedName name="社内番号">#REF!</definedName>
    <definedName name="社内名">#REF!</definedName>
    <definedName name="車庫建築">[51]大項目!#REF!</definedName>
    <definedName name="取壊諸">#REF!</definedName>
    <definedName name="種別">#REF!</definedName>
    <definedName name="種別１０">#REF!</definedName>
    <definedName name="種別１１">#REF!</definedName>
    <definedName name="種別１２">#REF!</definedName>
    <definedName name="種別１３">#REF!</definedName>
    <definedName name="種別２">#REF!</definedName>
    <definedName name="種別７">#REF!</definedName>
    <definedName name="種別９">#REF!</definedName>
    <definedName name="種別‐設">#REF!</definedName>
    <definedName name="種目">#REF!</definedName>
    <definedName name="種目印刷範囲">[79]内訳書!#REF!</definedName>
    <definedName name="種目改修複写元">[79]内訳書!#REF!</definedName>
    <definedName name="種目建築">#REF!</definedName>
    <definedName name="種目表題">[79]内訳書!#REF!</definedName>
    <definedName name="種類">#REF!</definedName>
    <definedName name="種類１０">#REF!</definedName>
    <definedName name="種類２">#REF!</definedName>
    <definedName name="種類３">#REF!</definedName>
    <definedName name="種類４">#REF!</definedName>
    <definedName name="種類５">#REF!</definedName>
    <definedName name="種類６">#REF!</definedName>
    <definedName name="種類７">#REF!</definedName>
    <definedName name="種類８">#REF!</definedName>
    <definedName name="種類９">#REF!</definedName>
    <definedName name="受変電">[66]電気２!#REF!</definedName>
    <definedName name="受変電計">[26]設計書!#REF!</definedName>
    <definedName name="修ホワイトボード">#REF!</definedName>
    <definedName name="修正">#REF!</definedName>
    <definedName name="修正1">#REF!</definedName>
    <definedName name="修正2">#REF!</definedName>
    <definedName name="修正3">#REF!</definedName>
    <definedName name="修正4">[36]表紙!#REF!</definedName>
    <definedName name="修正5">[36]表紙!#REF!</definedName>
    <definedName name="修正6">[36]表紙!#REF!</definedName>
    <definedName name="終わり1">#N/A</definedName>
    <definedName name="終わり2">#N/A</definedName>
    <definedName name="終了行">#REF!</definedName>
    <definedName name="終了列数">#REF!</definedName>
    <definedName name="集塵">#REF!</definedName>
    <definedName name="出">#REF!</definedName>
    <definedName name="出基準">#REF!</definedName>
    <definedName name="出来高調書">[86]設計書!#REF!</definedName>
    <definedName name="出来高調書書式">[86]設計書!#REF!</definedName>
    <definedName name="出来高歩合">[86]設計書!#REF!</definedName>
    <definedName name="出力1">#REF!</definedName>
    <definedName name="出力2">#REF!</definedName>
    <definedName name="出力3">#REF!</definedName>
    <definedName name="出力範囲">#REF!</definedName>
    <definedName name="出力範囲1">#REF!</definedName>
    <definedName name="出力範囲2">#REF!</definedName>
    <definedName name="純工">#REF!</definedName>
    <definedName name="純工事費計">#REF!</definedName>
    <definedName name="処理場">#REF!</definedName>
    <definedName name="処理場名">#REF!</definedName>
    <definedName name="初期P">#REF!</definedName>
    <definedName name="初期画面">#REF!</definedName>
    <definedName name="書込種類１">#REF!</definedName>
    <definedName name="書込種類２">#REF!</definedName>
    <definedName name="書込種類３">#REF!</definedName>
    <definedName name="書込種類４">#REF!</definedName>
    <definedName name="書込種類５">#REF!</definedName>
    <definedName name="書式">#REF!</definedName>
    <definedName name="諸経1">#REF!</definedName>
    <definedName name="諸経2">#REF!</definedName>
    <definedName name="諸経費">[81]設計書!#REF!</definedName>
    <definedName name="諸経率">#REF!</definedName>
    <definedName name="諸経率1">#REF!</definedName>
    <definedName name="諸経率2">#REF!</definedName>
    <definedName name="諸経率3">#REF!</definedName>
    <definedName name="小科目複写元">[79]内訳書!#REF!</definedName>
    <definedName name="小小科目複写元">[79]内訳書!#REF!</definedName>
    <definedName name="床F1">[8]内装!$AT$517</definedName>
    <definedName name="床F2">[8]内装!$AU$517</definedName>
    <definedName name="床F3">[8]内装!$AV$517</definedName>
    <definedName name="床F4">[8]内装!$AW$517</definedName>
    <definedName name="床F6">[8]内装!$AY$517</definedName>
    <definedName name="床板">#REF!</definedName>
    <definedName name="昇降仮">#REF!</definedName>
    <definedName name="昇降諸">#REF!</definedName>
    <definedName name="松下電器">[31]衛生!#REF!</definedName>
    <definedName name="松任俳句">#REF!</definedName>
    <definedName name="松任俳句家具">#REF!</definedName>
    <definedName name="消火">#REF!</definedName>
    <definedName name="消火保温" hidden="1">{#N/A,#N/A,FALSE,"EDIT_W"}</definedName>
    <definedName name="消費税">#REF!</definedName>
    <definedName name="照明設備計">[13]細目!#REF!</definedName>
    <definedName name="上">[69]☆バルブ操作室!#REF!</definedName>
    <definedName name="上部余白">#REF!</definedName>
    <definedName name="乗率">#REF!</definedName>
    <definedName name="情報">[6]設計書!$H$181</definedName>
    <definedName name="情報２">[6]設計書!$N$181</definedName>
    <definedName name="情報通信設備計">[13]細目!#REF!</definedName>
    <definedName name="条件">#REF!</definedName>
    <definedName name="条件1">#REF!</definedName>
    <definedName name="条件2">#REF!</definedName>
    <definedName name="条件範囲">#REF!</definedName>
    <definedName name="条件範囲1">#REF!</definedName>
    <definedName name="条件範囲2">#REF!</definedName>
    <definedName name="蒸気">#REF!</definedName>
    <definedName name="職種">#REF!</definedName>
    <definedName name="審査">#N/A</definedName>
    <definedName name="新営費">[81]設計書!#REF!</definedName>
    <definedName name="人工">#REF!</definedName>
    <definedName name="人力床堀">#REF!</definedName>
    <definedName name="人力埋戻工">#REF!</definedName>
    <definedName name="人力埋戻工ﾀﾝﾊﾟｰ">#REF!</definedName>
    <definedName name="水の比熱">[83]比較表!$B$40</definedName>
    <definedName name="水の比熱Ｃw">#REF!</definedName>
    <definedName name="水の密度">[83]比較表!$B$37</definedName>
    <definedName name="水の密度ρw">#REF!</definedName>
    <definedName name="水温低下ｔｒ">#REF!</definedName>
    <definedName name="水源温度tw">#REF!</definedName>
    <definedName name="水源水温">[83]比較表!#REF!</definedName>
    <definedName name="数量">#REF!</definedName>
    <definedName name="数量・ＲＣ集計">#REF!</definedName>
    <definedName name="数量・ｺﾝｸﾘｰﾄ">#REF!</definedName>
    <definedName name="数量・直接仮設">#REF!</definedName>
    <definedName name="数量・鉄筋１">#REF!</definedName>
    <definedName name="数量・鉄筋２">#REF!</definedName>
    <definedName name="数量・土工事">#REF!</definedName>
    <definedName name="数量1">#REF!</definedName>
    <definedName name="数量2">#REF!</definedName>
    <definedName name="数量3">#REF!</definedName>
    <definedName name="数量改修複写元">[79]内訳書!#REF!</definedName>
    <definedName name="据付費1">#REF!</definedName>
    <definedName name="世話S">#REF!</definedName>
    <definedName name="世話役">#REF!</definedName>
    <definedName name="生コン">#REF!</definedName>
    <definedName name="生コンFｰ160">#REF!</definedName>
    <definedName name="生コンFｰ210">#REF!</definedName>
    <definedName name="西面">#REF!</definedName>
    <definedName name="石工事H15計">'[67](乙)'!#REF!</definedName>
    <definedName name="石工事計">'[67](乙)'!#REF!</definedName>
    <definedName name="石工事補正計">'[67](乙)'!#REF!</definedName>
    <definedName name="積算代価3">'[102]#REF'!$G$48</definedName>
    <definedName name="切込砕石Cｰ30">#REF!</definedName>
    <definedName name="切込砕石Cｰ40">#REF!</definedName>
    <definedName name="切込砕石Cｰ80">#REF!</definedName>
    <definedName name="接地">#REF!</definedName>
    <definedName name="接地線">#REF!</definedName>
    <definedName name="設計降雪深hs">#REF!</definedName>
    <definedName name="設計時間降雪深hs">#REF!</definedName>
    <definedName name="設計書2">[103]設備!#REF!</definedName>
    <definedName name="設計図書">[104]!キャンセル</definedName>
    <definedName name="設計率">#REF!</definedName>
    <definedName name="設‐種別">#REF!</definedName>
    <definedName name="設‐種別１">#REF!</definedName>
    <definedName name="設定">#REF!</definedName>
    <definedName name="設定P">#REF!</definedName>
    <definedName name="設定画面">#REF!</definedName>
    <definedName name="設‐適用１">#REF!</definedName>
    <definedName name="設‐適用２">#REF!</definedName>
    <definedName name="設‐適用３">#REF!</definedName>
    <definedName name="設‐適用４">#REF!</definedName>
    <definedName name="設備">#REF!</definedName>
    <definedName name="設備機械工">#REF!</definedName>
    <definedName name="設備直接工事計">#REF!</definedName>
    <definedName name="先頭行">#REF!</definedName>
    <definedName name="先頭列数">#REF!</definedName>
    <definedName name="線種">#REF!</definedName>
    <definedName name="線種２">#REF!</definedName>
    <definedName name="前払係数">#REF!</definedName>
    <definedName name="全員協議会単価根拠">#REF!</definedName>
    <definedName name="全体">[51]大項目!#REF!</definedName>
    <definedName name="全頁印刷">[36]表紙!#REF!</definedName>
    <definedName name="全枚">#REF!</definedName>
    <definedName name="粗粒AS">#REF!</definedName>
    <definedName name="組合せ試験費">#REF!</definedName>
    <definedName name="組積工事計">'[67](乙)'!#REF!</definedName>
    <definedName name="総合">[105]内訳明細!#REF!</definedName>
    <definedName name="総合仮">#REF!</definedName>
    <definedName name="総合仮設">#REF!</definedName>
    <definedName name="総合計">#REF!</definedName>
    <definedName name="総合研究棟">#REF!</definedName>
    <definedName name="総合諸">#REF!</definedName>
    <definedName name="造成仮">#REF!</definedName>
    <definedName name="造成諸">#REF!</definedName>
    <definedName name="多目的">[66]電気２!#REF!</definedName>
    <definedName name="多目的単価根拠">#REF!</definedName>
    <definedName name="太陽光計">[26]設計書!#REF!</definedName>
    <definedName name="耐震補強経費">#REF!</definedName>
    <definedName name="代価">#REF!</definedName>
    <definedName name="代価1">#REF!</definedName>
    <definedName name="代価13">#REF!</definedName>
    <definedName name="代価2">#REF!</definedName>
    <definedName name="代価3">#REF!</definedName>
    <definedName name="代価4">#REF!</definedName>
    <definedName name="代価5">#REF!</definedName>
    <definedName name="代価表">[106]見積比較!#REF!</definedName>
    <definedName name="大工">#REF!</definedName>
    <definedName name="単位">#REF!</definedName>
    <definedName name="単位一覧">[107]科目!$N$1:$S$1</definedName>
    <definedName name="単価">#REF!</definedName>
    <definedName name="単価・TOP">#REF!</definedName>
    <definedName name="単価1">#REF!</definedName>
    <definedName name="単価2">#REF!</definedName>
    <definedName name="単価3">#REF!</definedName>
    <definedName name="単価項目">#REF!</definedName>
    <definedName name="単価表">[108]コンクリート工事!$A$1:$F$875</definedName>
    <definedName name="単独仮">#REF!</definedName>
    <definedName name="単独諸">#REF!</definedName>
    <definedName name="担当者名">#REF!</definedName>
    <definedName name="端子盤電工">'[109]#REF'!$G$3:$H$15</definedName>
    <definedName name="断熱･ｼｰﾘﾝｸﾞ工事計">#REF!</definedName>
    <definedName name="断面積">#REF!</definedName>
    <definedName name="地__業">#REF!</definedName>
    <definedName name="地域">[83]設計書!$A$1:$A$27</definedName>
    <definedName name="地下タンク２">[0]!地下タンク２</definedName>
    <definedName name="中科目">'[110]細目（参考）'!#REF!</definedName>
    <definedName name="抽出データ">#REF!</definedName>
    <definedName name="抽出データ1">#REF!</definedName>
    <definedName name="抽出データ2">#REF!</definedName>
    <definedName name="虫">[100]細目!$A$4</definedName>
    <definedName name="鋳鉄管切断機500以下">#REF!</definedName>
    <definedName name="町">#REF!</definedName>
    <definedName name="町名">#REF!</definedName>
    <definedName name="調書">[86]設計書!#REF!</definedName>
    <definedName name="調理室">[0]!調理室</definedName>
    <definedName name="直工">#REF!</definedName>
    <definedName name="直工計">#REF!</definedName>
    <definedName name="直接仮設">#REF!</definedName>
    <definedName name="直接仮設工事">#REF!</definedName>
    <definedName name="直接工事費計">[13]細目!#REF!</definedName>
    <definedName name="直流電源">[66]電気２!#REF!</definedName>
    <definedName name="直流電源単価根拠">#REF!</definedName>
    <definedName name="追加共通費">#REF!</definedName>
    <definedName name="追加元工事">#REF!</definedName>
    <definedName name="通信">[6]設計書!$H$381</definedName>
    <definedName name="通信２">[6]設計書!$N$381</definedName>
    <definedName name="低減率">#REF!</definedName>
    <definedName name="摘要なし">[111]設計書!$J$4:$L$33,[111]設計書!$J$38:$L$67,[111]設計書!$J$72:$L$101,[111]設計書!$J$106:$L$135</definedName>
    <definedName name="適用">#REF!</definedName>
    <definedName name="適用１">#REF!</definedName>
    <definedName name="適用１０">#REF!</definedName>
    <definedName name="適用１‐設">#REF!</definedName>
    <definedName name="適用２">#REF!</definedName>
    <definedName name="適用２‐設">#REF!</definedName>
    <definedName name="適用３">#REF!</definedName>
    <definedName name="適用３‐設">#REF!</definedName>
    <definedName name="適用４">#REF!</definedName>
    <definedName name="適用４‐設">#REF!</definedName>
    <definedName name="適用７">#REF!</definedName>
    <definedName name="適用８">#REF!</definedName>
    <definedName name="適用９">#REF!</definedName>
    <definedName name="撤去">#REF!</definedName>
    <definedName name="撤去再設置">#REF!</definedName>
    <definedName name="撤去単価">[112]設計書!#REF!</definedName>
    <definedName name="鉄__筋">#REF!</definedName>
    <definedName name="鉄筋">#REF!</definedName>
    <definedName name="鉄筋D10">[65]◆ため桝!#REF!</definedName>
    <definedName name="鉄筋工">#REF!</definedName>
    <definedName name="鉄骨工">#REF!</definedName>
    <definedName name="天井C2">[8]内装!$BO$517</definedName>
    <definedName name="天井C3">[8]内装!$BP$517</definedName>
    <definedName name="天井C4">[8]内装!$BQ$517</definedName>
    <definedName name="電改仮">#REF!</definedName>
    <definedName name="電改諸">#REF!</definedName>
    <definedName name="電気">#REF!</definedName>
    <definedName name="電気２">#REF!</definedName>
    <definedName name="電気Ｅ">#REF!</definedName>
    <definedName name="電気時計">[66]電気４!#REF!</definedName>
    <definedName name="電気錠">[6]設計書!$H$281</definedName>
    <definedName name="電気錠２">[6]設計書!$N$281</definedName>
    <definedName name="電気設備工事">#REF!</definedName>
    <definedName name="電気暖房設備工事計">#REF!</definedName>
    <definedName name="電気直接工事計">#REF!</definedName>
    <definedName name="電工">#REF!</definedName>
    <definedName name="電新仮">#REF!</definedName>
    <definedName name="電新諸">#REF!</definedName>
    <definedName name="電線管">#REF!</definedName>
    <definedName name="電線管類">#REF!</definedName>
    <definedName name="電灯">[6]設計書!$H$81</definedName>
    <definedName name="電灯２">[6]設計書!$N$81</definedName>
    <definedName name="電灯計">[26]設計書!#REF!</definedName>
    <definedName name="電灯設備工事">#REF!</definedName>
    <definedName name="電話">[6]設計書!$H$161</definedName>
    <definedName name="電話２">[6]設計書!$N$161</definedName>
    <definedName name="電話配管">[66]電気３!#REF!</definedName>
    <definedName name="電話配管設備工事">#REF!</definedName>
    <definedName name="塗装">#REF!</definedName>
    <definedName name="塗装･吹付">#REF!</definedName>
    <definedName name="塗装工">#REF!</definedName>
    <definedName name="塗装費">#REF!</definedName>
    <definedName name="渡り廊下">[113]表紙!#REF!</definedName>
    <definedName name="土__工">#REF!</definedName>
    <definedName name="土一般管理費等率">#REF!</definedName>
    <definedName name="土基本共通仮設費率">#REF!</definedName>
    <definedName name="土現場管理費率">#REF!</definedName>
    <definedName name="土工事">#REF!</definedName>
    <definedName name="土木世話役">#REF!</definedName>
    <definedName name="凍結防止熱">'[83]設計書 (2)'!$L$313</definedName>
    <definedName name="東芝">[31]衛生!#REF!</definedName>
    <definedName name="棟１">#REF!</definedName>
    <definedName name="棟２">#REF!</definedName>
    <definedName name="棟３">#REF!</definedName>
    <definedName name="棟４">#REF!</definedName>
    <definedName name="棟５">#REF!</definedName>
    <definedName name="動力">[6]設計書!$H$141</definedName>
    <definedName name="動力２">[6]設計書!$N$141</definedName>
    <definedName name="動力計">[26]設計書!#REF!</definedName>
    <definedName name="動力設備計">[13]細目!#REF!</definedName>
    <definedName name="動力設備工事">#REF!</definedName>
    <definedName name="得意先codo">#REF!</definedName>
    <definedName name="得意先名">#REF!</definedName>
    <definedName name="特記">[82]設計書!#REF!</definedName>
    <definedName name="特記建築改修">[114]設計書!#REF!</definedName>
    <definedName name="特記仕様書">[82]設計書!#REF!</definedName>
    <definedName name="特殊">#REF!</definedName>
    <definedName name="特殊運転手">#REF!</definedName>
    <definedName name="特殊作業員">#REF!</definedName>
    <definedName name="特定_後_">#REF!</definedName>
    <definedName name="特定_前_">#REF!</definedName>
    <definedName name="特定工事">#REF!</definedName>
    <definedName name="読書">[81]設計書!#REF!</definedName>
    <definedName name="内_外_装">#REF!</definedName>
    <definedName name="内画面">#REF!</definedName>
    <definedName name="内記入">#REF!</definedName>
    <definedName name="内作成">#REF!</definedName>
    <definedName name="内作成2">#REF!</definedName>
    <definedName name="内終了">#REF!</definedName>
    <definedName name="内接続">#REF!</definedName>
    <definedName name="内部建具工事計">#REF!</definedName>
    <definedName name="内部足場">#REF!</definedName>
    <definedName name="内部足場1">#REF!</definedName>
    <definedName name="内部木製建具計">'[67](乙)'!#REF!</definedName>
    <definedName name="内訳書">#REF!</definedName>
    <definedName name="内訳書コピー">[0]!内訳書コピー</definedName>
    <definedName name="内訳範囲">#REF!</definedName>
    <definedName name="南面">#REF!</definedName>
    <definedName name="二">'[67](乙)'!#REF!</definedName>
    <definedName name="二次利用水温">#REF!</definedName>
    <definedName name="日_付">#REF!</definedName>
    <definedName name="日平均降雪深">[83]設計書!$A$1:$D$26</definedName>
    <definedName name="入力">#REF!</definedName>
    <definedName name="入力4">[0]!入力4</definedName>
    <definedName name="入力画面4">[0]!入力画面4</definedName>
    <definedName name="納入先">#REF!</definedName>
    <definedName name="廃材処分費">#REF!</definedName>
    <definedName name="排水" hidden="1">{#N/A,#N/A,FALSE,"EDIT_W"}</definedName>
    <definedName name="排水処理">#REF!</definedName>
    <definedName name="排水設備工事計">#REF!</definedName>
    <definedName name="排水保温" hidden="1">{#N/A,#N/A,FALSE,"内訳書";#N/A,#N/A,FALSE,"見積比較表";#N/A,#N/A,FALSE,"複合単価";#N/A,#N/A,FALSE,"拾出表"}</definedName>
    <definedName name="配管">#REF!</definedName>
    <definedName name="配管工">#REF!</definedName>
    <definedName name="配管工事">#REF!</definedName>
    <definedName name="配管撤去">'[115]単価根拠表(設備)'!#REF!</definedName>
    <definedName name="配線器具ｺﾋﾟｰ">'[116]内訳明細書 '!#REF!</definedName>
    <definedName name="配電">[6]設計書!$H$361</definedName>
    <definedName name="配電２">[6]設計書!$N$361</definedName>
    <definedName name="剥離剤">#REF!</definedName>
    <definedName name="八戸北2_PAC">#REF!</definedName>
    <definedName name="搬入">#REF!</definedName>
    <definedName name="搬入据付費">#REF!</definedName>
    <definedName name="搬入費">#REF!</definedName>
    <definedName name="板金">#REF!</definedName>
    <definedName name="板金工事計">#REF!</definedName>
    <definedName name="範囲">[117]明細!$A$4:$I$43</definedName>
    <definedName name="範囲名">#REF!</definedName>
    <definedName name="番号">#REF!</definedName>
    <definedName name="番号付">#REF!</definedName>
    <definedName name="比較" hidden="1">{#N/A,#N/A,FALSE,"内訳書";#N/A,#N/A,FALSE,"見積比較表";#N/A,#N/A,FALSE,"複合単価";#N/A,#N/A,FALSE,"拾出表"}</definedName>
    <definedName name="比較表">[118]VE!#REF!</definedName>
    <definedName name="比率">[82]設計書!#REF!</definedName>
    <definedName name="比率表">#REF!</definedName>
    <definedName name="非常照明">[6]設計書!$H$101</definedName>
    <definedName name="非常照明２">[6]設計書!$N$101</definedName>
    <definedName name="飛揚し１">#REF!</definedName>
    <definedName name="備考抜き">'[119]設計書(建築）金入り'!$N$145:$P$174,'[119]設計書(建築）金入り'!$N$181:$P$210,'[119]設計書(建築）金入り'!$N$216:$P$245,'[119]設計書(建築）金入り'!$N$252:$P$281,'[119]設計書(建築）金入り'!$N$287:$P$316,'[119]設計書(建築）金入り'!$N$323:$P$352,'[119]設計書(建築）金入り'!$N$358:$P$387,'[119]設計書(建築）金入り'!$N$394:$P$423,'[119]設計書(建築）金入り'!$N$429:$P$458,'[119]設計書(建築）金入り'!$N$465:$P$494,'[119]設計書(建築）金入り'!$N$500:$P$529,'[119]設計書(建築）金入り'!$N$536:$P$565,'[119]設計書(建築）金入り'!$N$571:$P$600,'[119]設計書(建築）金入り'!$N$607:$P$636,'[119]設計書(建築）金入り'!$N$642:$P$671</definedName>
    <definedName name="備考抜き2">'[119]設計書(建築）金入り'!$N$678:$P$707,'[119]設計書(建築）金入り'!$N$713:$P$742,'[119]設計書(建築）金入り'!$N$749:$P$778,'[119]設計書(建築）金入り'!$N$784:$P$813,'[119]設計書(建築）金入り'!$N$820:$P$849,'[119]設計書(建築）金入り'!$N$855:$P$884,'[119]設計書(建築）金入り'!$N$891:$P$920,'[119]設計書(建築）金入り'!$N$926:$P$955,'[119]設計書(建築）金入り'!$N$962:$P$991,'[119]設計書(建築）金入り'!$N$997:$P$1026,'[119]設計書(建築）金入り'!$N$1033:$P$1062,'[119]設計書(建築）金入り'!$N$1068:$P$1097,'[119]設計書(建築）金入り'!$N$1104:$P$1133,'[119]設計書(建築）金入り'!$N$1139:$P$1168,'[119]設計書(建築）金入り'!$N$1175:$P$1204</definedName>
    <definedName name="備考抜き3">'[88]設計書(①）'!#REF!</definedName>
    <definedName name="備考抜きＥ">'[90]設計書(電気)金入り'!$M$142:$O$171,'[90]設計書(電気)金入り'!$M$178:$O$207,'[90]設計書(電気)金入り'!$M$212:$O$241,'[90]設計書(電気)金入り'!$M$248:$O$277,'[90]設計書(電気)金入り'!$M$282:$O$311,'[90]設計書(電気)金入り'!$M$318:$O$347,'[90]設計書(電気)金入り'!$M$352:$O$381,'[90]設計書(電気)金入り'!$M$388:$O$417,'[90]設計書(電気)金入り'!$M$422:$O$451,'[90]設計書(電気)金入り'!$M$458:$O$487,'[90]設計書(電気)金入り'!$M$492:$O$521,'[90]設計書(電気)金入り'!$M$528:$O$557,'[90]設計書(電気)金入り'!$M$562:$O$591</definedName>
    <definedName name="備考抜きＭ">'[90]設計書(機械)金入り'!$M$142:$O$171,'[90]設計書(機械)金入り'!$M$178:$O$207,'[90]設計書(機械)金入り'!$M$212:$O$241,'[90]設計書(機械)金入り'!$M$248:$O$277,'[90]設計書(機械)金入り'!$M$282:$O$311,'[90]設計書(機械)金入り'!$M$318:$O$347,'[90]設計書(機械)金入り'!$M$352:$O$381,'[90]設計書(機械)金入り'!$M$388:$O$417,'[90]設計書(機械)金入り'!$M$422:$O$451,'[90]設計書(機械)金入り'!$M$458:$O$487,'[90]設計書(機械)金入り'!$M$492:$O$521,'[90]設計書(機械)金入り'!$M$528:$O$557,'[90]設計書(機械)金入り'!$M$562:$O$591,'[90]設計書(機械)金入り'!$M$598:$O$627,'[90]設計書(機械)金入り'!$M$632:$O$661</definedName>
    <definedName name="必要総水量">#REF!</definedName>
    <definedName name="氷の比熱">[83]比較表!$W$39</definedName>
    <definedName name="氷の比熱Ｃs">#REF!</definedName>
    <definedName name="氷の融解潜熱">[83]比較表!$B$41</definedName>
    <definedName name="氷の融解潜熱Ｊ">[83]比較表!$B$41</definedName>
    <definedName name="氷の融解熱">#REF!</definedName>
    <definedName name="氷の融解熱J">#REF!</definedName>
    <definedName name="表紙">#REF!</definedName>
    <definedName name="表紙１">#REF!</definedName>
    <definedName name="表紙２">#REF!</definedName>
    <definedName name="表示">#REF!</definedName>
    <definedName name="表流水水温">'[83]設計書 (2)'!$B$134</definedName>
    <definedName name="付属舎">[72]大項目!#REF!</definedName>
    <definedName name="付属品率">#REF!</definedName>
    <definedName name="敷設方法">#REF!</definedName>
    <definedName name="敷設方法２">#REF!</definedName>
    <definedName name="敷設方法３">#REF!</definedName>
    <definedName name="普通">#REF!</definedName>
    <definedName name="普通S">#REF!</definedName>
    <definedName name="普通ｾﾒﾝﾄ">#REF!</definedName>
    <definedName name="普通ｾﾒﾝﾄ_1000">#REF!</definedName>
    <definedName name="普通ｾﾒﾝﾄ50未満">#REF!</definedName>
    <definedName name="普通型枠">[65]◆ため桝!#REF!</definedName>
    <definedName name="普通作業員">#REF!</definedName>
    <definedName name="負担金">[81]設計書!#REF!</definedName>
    <definedName name="部位">#REF!</definedName>
    <definedName name="部分印刷">[36]表紙!#REF!</definedName>
    <definedName name="部枚">#REF!</definedName>
    <definedName name="風速u">#REF!</definedName>
    <definedName name="副単">#REF!</definedName>
    <definedName name="福野小">#REF!</definedName>
    <definedName name="福野小２">#REF!</definedName>
    <definedName name="福野小３">#REF!</definedName>
    <definedName name="複合">[120]設計書!#REF!</definedName>
    <definedName name="複合工費">#REF!</definedName>
    <definedName name="複合単価">#REF!</definedName>
    <definedName name="複合単価_001">#REF!</definedName>
    <definedName name="複合単価_002">#REF!</definedName>
    <definedName name="複合単価_003">#REF!</definedName>
    <definedName name="複合単価_004">#REF!</definedName>
    <definedName name="複合単価_005">#REF!</definedName>
    <definedName name="複合単価_006">#REF!</definedName>
    <definedName name="複合単価_007">#REF!</definedName>
    <definedName name="複合単価_008">#REF!</definedName>
    <definedName name="複合単価_009">#REF!</definedName>
    <definedName name="複合単価_010">#REF!</definedName>
    <definedName name="複合単価_011">#REF!</definedName>
    <definedName name="複合単価_012">#REF!</definedName>
    <definedName name="複合単価_013">#REF!</definedName>
    <definedName name="複合単価_014">#REF!</definedName>
    <definedName name="複合単価_015">#REF!</definedName>
    <definedName name="複合単価_016">#REF!</definedName>
    <definedName name="複合単価_017">#REF!</definedName>
    <definedName name="複合単価_018">#REF!</definedName>
    <definedName name="複合単価_019">#REF!</definedName>
    <definedName name="複合単価_020">#REF!</definedName>
    <definedName name="複合単価_021">#REF!</definedName>
    <definedName name="複合単価_022">#REF!</definedName>
    <definedName name="複合単価_023">#REF!</definedName>
    <definedName name="複合単価_024">#REF!</definedName>
    <definedName name="複合単価_025">#REF!</definedName>
    <definedName name="複合単価_026">#REF!</definedName>
    <definedName name="複合単価_027">#REF!</definedName>
    <definedName name="複合単価_028">#REF!</definedName>
    <definedName name="複合単価_029">#REF!</definedName>
    <definedName name="複合単価_030">#REF!</definedName>
    <definedName name="複合単価_031">#REF!</definedName>
    <definedName name="複合単価_032">#REF!</definedName>
    <definedName name="複合単価_033">#REF!</definedName>
    <definedName name="複合単価_034">#REF!</definedName>
    <definedName name="複合単価_035">#REF!</definedName>
    <definedName name="複合単価_036">#REF!</definedName>
    <definedName name="複合単価_037">#REF!</definedName>
    <definedName name="複合単価_038">#REF!</definedName>
    <definedName name="複合単価_039">#REF!</definedName>
    <definedName name="複合単価_040">#REF!</definedName>
    <definedName name="複合単価_041">#REF!</definedName>
    <definedName name="複合単価_042">#REF!</definedName>
    <definedName name="複合単価_043">#REF!</definedName>
    <definedName name="複合単価_044">#REF!</definedName>
    <definedName name="複合単価_045">#REF!</definedName>
    <definedName name="複合単価_046">#REF!</definedName>
    <definedName name="複合単価_047">#REF!</definedName>
    <definedName name="複合単価_048">#REF!</definedName>
    <definedName name="複合単価_049">#REF!</definedName>
    <definedName name="複合単価_050">#REF!</definedName>
    <definedName name="複合単価_051">#REF!</definedName>
    <definedName name="複合単価_052">#REF!</definedName>
    <definedName name="複合単価表">#REF!</definedName>
    <definedName name="複雑度">#REF!</definedName>
    <definedName name="複写範囲">#REF!</definedName>
    <definedName name="複単">#REF!</definedName>
    <definedName name="複単1">#REF!</definedName>
    <definedName name="複単最新">#REF!</definedName>
    <definedName name="文字ピッチ">#REF!</definedName>
    <definedName name="併用qu">#REF!</definedName>
    <definedName name="併用散水水温">#REF!</definedName>
    <definedName name="頁NO">#REF!</definedName>
    <definedName name="頁行">#REF!</definedName>
    <definedName name="頁行数">#REF!</definedName>
    <definedName name="頁指定1">#REF!</definedName>
    <definedName name="頁指定2">#REF!</definedName>
    <definedName name="頁表示">#REF!</definedName>
    <definedName name="頁付け">#REF!</definedName>
    <definedName name="頁枚数">[36]表紙!#REF!</definedName>
    <definedName name="壁W1">[8]内装!$BF$517</definedName>
    <definedName name="壁W10">[8]内装!#REF!</definedName>
    <definedName name="壁W11">[8]内装!#REF!</definedName>
    <definedName name="壁W12">[8]内装!#REF!</definedName>
    <definedName name="壁W13">[8]内装!#REF!</definedName>
    <definedName name="壁W14">[8]内装!#REF!</definedName>
    <definedName name="壁W15">[8]内装!#REF!</definedName>
    <definedName name="壁W2">[8]内装!$BG$517</definedName>
    <definedName name="壁W4">[8]内装!$BI$517</definedName>
    <definedName name="壁W6">[8]内装!$BK$517</definedName>
    <definedName name="壁W9">[8]内装!#REF!</definedName>
    <definedName name="別紙明細">[121]細目!#REF!</definedName>
    <definedName name="変更消費熱量">#REF!</definedName>
    <definedName name="変更上部熱">#REF!</definedName>
    <definedName name="変更熱量">#REF!</definedName>
    <definedName name="変更密度">#REF!</definedName>
    <definedName name="変電設備計">[13]細目!#REF!</definedName>
    <definedName name="便所">[0]!便所</definedName>
    <definedName name="便所改修">[0]!便所改修</definedName>
    <definedName name="弁筺100">#REF!</definedName>
    <definedName name="弁筺150">#REF!</definedName>
    <definedName name="弁筺50">#REF!</definedName>
    <definedName name="保温">#REF!</definedName>
    <definedName name="保温AA" hidden="1">[85]見積比較!#REF!</definedName>
    <definedName name="保温工事" hidden="1">{#N/A,#N/A,FALSE,"EDIT_W"}</definedName>
    <definedName name="保温単価" hidden="1">{#N/A,#N/A,FALSE,"EDIT_W"}</definedName>
    <definedName name="舗装体熱伝導率">#REF!</definedName>
    <definedName name="歩係">#REF!</definedName>
    <definedName name="歩合">[86]設計書!#REF!</definedName>
    <definedName name="歩道末端水温">'[83]設計書 (2)'!$B$137</definedName>
    <definedName name="補給率">#REF!</definedName>
    <definedName name="放熱管ピッチ">#REF!</definedName>
    <definedName name="放熱管ﾕﾆｯﾄ面積">#REF!</definedName>
    <definedName name="放熱管口径">#REF!</definedName>
    <definedName name="放熱管消費熱量">#REF!</definedName>
    <definedName name="放熱管長さ">#REF!</definedName>
    <definedName name="放熱低下水温">#REF!</definedName>
    <definedName name="泡消">#REF!</definedName>
    <definedName name="防__水">#REF!</definedName>
    <definedName name="防災会議室単価根拠">#REF!</definedName>
    <definedName name="防災電気設備計">[13]細目!#REF!</definedName>
    <definedName name="防振100">#REF!</definedName>
    <definedName name="防水">#REF!</definedName>
    <definedName name="防水工">#REF!</definedName>
    <definedName name="北面">#REF!</definedName>
    <definedName name="本数">#REF!</definedName>
    <definedName name="本体">#REF!</definedName>
    <definedName name="埋戻">#REF!</definedName>
    <definedName name="埋戻し人力">[65]◆ため桝!#REF!</definedName>
    <definedName name="枚数">#REF!</definedName>
    <definedName name="桝" hidden="1">#REF!</definedName>
    <definedName name="末端水温t2">#REF!</definedName>
    <definedName name="密粒AS">#REF!</definedName>
    <definedName name="無し">[75]細目!#REF!</definedName>
    <definedName name="無散水Ｑｕ">#REF!</definedName>
    <definedName name="無停電">[66]電気２!#REF!</definedName>
    <definedName name="無停電単価根拠">#REF!</definedName>
    <definedName name="名称">#REF!</definedName>
    <definedName name="名称消去">#REF!</definedName>
    <definedName name="明細">[48]細目!#REF!</definedName>
    <definedName name="明細書">#REF!</definedName>
    <definedName name="明細数量">[117]明細!$F$4:$F$43</definedName>
    <definedName name="木__工">#REF!</definedName>
    <definedName name="木製建具">#REF!</definedName>
    <definedName name="輸送１">#REF!</definedName>
    <definedName name="輸送費">#REF!</definedName>
    <definedName name="誘導灯・非常警報">[6]設計書!$H$121</definedName>
    <definedName name="誘導灯・非常警報２">[6]設計書!$N$121</definedName>
    <definedName name="融解係数">[83]比較表!#REF!</definedName>
    <definedName name="融解係数k">#REF!</definedName>
    <definedName name="融解熱">#REF!</definedName>
    <definedName name="融雪用電源設備工事">#REF!</definedName>
    <definedName name="容量">#REF!</definedName>
    <definedName name="溶接工">#REF!</definedName>
    <definedName name="溶接棒">#REF!</definedName>
    <definedName name="率">[109]共通費率!$A$3:$D$51</definedName>
    <definedName name="流速計算">#REF!</definedName>
    <definedName name="粒調砕石Mｰ30">#REF!</definedName>
    <definedName name="冷蔵庫床改修工事">#REF!</definedName>
    <definedName name="列幅">#REF!</definedName>
    <definedName name="連送">#REF!</definedName>
    <definedName name="路床砕石">#REF!</definedName>
    <definedName name="路面露出率">#REF!</definedName>
    <definedName name="労務原価">#REF!</definedName>
    <definedName name="労務資材単価表">[122]労務資材単価表!$A$3:$H$116</definedName>
    <definedName name="労務人工">#REF!</definedName>
    <definedName name="労務単価">#REF!</definedName>
    <definedName name="労務費">#REF!</definedName>
    <definedName name="廊下">#REF!</definedName>
    <definedName name="枠">#REF!</definedName>
    <definedName name="攪拌係数α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2" i="13" l="1"/>
  <c r="D592" i="13"/>
  <c r="D576" i="13"/>
  <c r="D552" i="13"/>
  <c r="D609" i="13"/>
  <c r="D585" i="13"/>
  <c r="D584" i="13"/>
  <c r="D564" i="13"/>
  <c r="D607" i="13" l="1"/>
  <c r="D591" i="13"/>
  <c r="D581" i="13"/>
  <c r="D583" i="13"/>
  <c r="D555" i="13"/>
  <c r="D545" i="13"/>
  <c r="B1042" i="13" l="1"/>
  <c r="A1042" i="13"/>
  <c r="D335" i="13"/>
  <c r="D849" i="13" l="1"/>
  <c r="D726" i="13" l="1"/>
  <c r="D727" i="13"/>
  <c r="D724" i="13"/>
  <c r="D723" i="13"/>
  <c r="D719" i="13"/>
  <c r="D716" i="13"/>
  <c r="D509" i="13"/>
  <c r="D508" i="13"/>
  <c r="D499" i="13"/>
  <c r="D487" i="13" l="1"/>
  <c r="D336" i="13"/>
  <c r="D234" i="13"/>
  <c r="D235" i="13"/>
  <c r="D237" i="13"/>
  <c r="D236" i="13"/>
  <c r="A21" i="13" l="1"/>
  <c r="D503" i="13"/>
  <c r="D486" i="13"/>
  <c r="B513" i="13" l="1"/>
  <c r="A513" i="13"/>
  <c r="D774" i="13" l="1"/>
  <c r="B268" i="13" l="1"/>
  <c r="A268" i="13"/>
  <c r="B985" i="13" l="1"/>
  <c r="A985" i="13"/>
  <c r="B966" i="13" l="1"/>
  <c r="A966" i="13"/>
  <c r="B947" i="13"/>
  <c r="A947" i="13"/>
  <c r="B890" i="13"/>
  <c r="A890" i="13"/>
  <c r="B802" i="13"/>
  <c r="A802" i="13"/>
  <c r="B641" i="13"/>
  <c r="A641" i="13"/>
  <c r="B679" i="13" l="1"/>
  <c r="A679" i="13"/>
  <c r="B342" i="13"/>
  <c r="A342" i="13"/>
  <c r="B211" i="13"/>
  <c r="A211" i="13"/>
  <c r="B21" i="13" l="1"/>
</calcChain>
</file>

<file path=xl/sharedStrings.xml><?xml version="1.0" encoding="utf-8"?>
<sst xmlns="http://schemas.openxmlformats.org/spreadsheetml/2006/main" count="2239" uniqueCount="919">
  <si>
    <t>単位</t>
  </si>
  <si>
    <t>単　価</t>
  </si>
  <si>
    <t>符　号</t>
  </si>
  <si>
    <t>名　　　称</t>
    <rPh sb="0" eb="5">
      <t>メイショウ</t>
    </rPh>
    <phoneticPr fontId="2"/>
  </si>
  <si>
    <t>摘　　　　要</t>
  </si>
  <si>
    <t>数　量</t>
  </si>
  <si>
    <t>金　　額</t>
    <rPh sb="0" eb="4">
      <t>キンガク</t>
    </rPh>
    <phoneticPr fontId="2"/>
  </si>
  <si>
    <t>　備　　考</t>
  </si>
  <si>
    <t>空調機器設備</t>
    <rPh sb="0" eb="2">
      <t>クウチョウ</t>
    </rPh>
    <rPh sb="2" eb="4">
      <t>キキ</t>
    </rPh>
    <rPh sb="4" eb="6">
      <t>セツビ</t>
    </rPh>
    <phoneticPr fontId="44"/>
  </si>
  <si>
    <t>式</t>
    <rPh sb="0" eb="1">
      <t>シキ</t>
    </rPh>
    <phoneticPr fontId="44"/>
  </si>
  <si>
    <t>配管設備</t>
    <rPh sb="0" eb="2">
      <t>ハイカン</t>
    </rPh>
    <rPh sb="2" eb="4">
      <t>セツビ</t>
    </rPh>
    <phoneticPr fontId="44"/>
  </si>
  <si>
    <t>自動制御設備</t>
    <rPh sb="0" eb="2">
      <t>ジドウ</t>
    </rPh>
    <rPh sb="2" eb="4">
      <t>セイギョ</t>
    </rPh>
    <rPh sb="4" eb="6">
      <t>セツビ</t>
    </rPh>
    <phoneticPr fontId="44"/>
  </si>
  <si>
    <t>小計</t>
    <rPh sb="0" eb="2">
      <t>ショウケイ</t>
    </rPh>
    <phoneticPr fontId="44"/>
  </si>
  <si>
    <t>ｍ</t>
    <phoneticPr fontId="44"/>
  </si>
  <si>
    <t>保温工事</t>
    <rPh sb="0" eb="2">
      <t>ホオン</t>
    </rPh>
    <rPh sb="2" eb="4">
      <t>コウジ</t>
    </rPh>
    <phoneticPr fontId="44"/>
  </si>
  <si>
    <t>個</t>
    <rPh sb="0" eb="1">
      <t>コ</t>
    </rPh>
    <phoneticPr fontId="44"/>
  </si>
  <si>
    <t>台</t>
    <rPh sb="0" eb="1">
      <t>ダイ</t>
    </rPh>
    <phoneticPr fontId="2"/>
  </si>
  <si>
    <t>個</t>
    <rPh sb="0" eb="1">
      <t>コ</t>
    </rPh>
    <phoneticPr fontId="2"/>
  </si>
  <si>
    <t>ｍ</t>
    <phoneticPr fontId="44"/>
  </si>
  <si>
    <t>台</t>
    <rPh sb="0" eb="1">
      <t>ダイ</t>
    </rPh>
    <phoneticPr fontId="44"/>
  </si>
  <si>
    <t>冷媒管区画貫通部処理</t>
    <rPh sb="0" eb="2">
      <t>レイバイ</t>
    </rPh>
    <rPh sb="2" eb="3">
      <t>カン</t>
    </rPh>
    <rPh sb="3" eb="5">
      <t>クカク</t>
    </rPh>
    <rPh sb="5" eb="7">
      <t>カンツウ</t>
    </rPh>
    <rPh sb="7" eb="8">
      <t>ブ</t>
    </rPh>
    <rPh sb="8" eb="10">
      <t>ショリ</t>
    </rPh>
    <phoneticPr fontId="44"/>
  </si>
  <si>
    <t>か所</t>
    <rPh sb="1" eb="2">
      <t>ショ</t>
    </rPh>
    <phoneticPr fontId="44"/>
  </si>
  <si>
    <t>屋内一般　25A</t>
    <rPh sb="0" eb="2">
      <t>オクナイ</t>
    </rPh>
    <rPh sb="2" eb="4">
      <t>イッパン</t>
    </rPh>
    <phoneticPr fontId="44"/>
  </si>
  <si>
    <t>室内機</t>
    <rPh sb="0" eb="3">
      <t>シツナイキ</t>
    </rPh>
    <phoneticPr fontId="44"/>
  </si>
  <si>
    <t>R1 　6.35+12.7</t>
    <phoneticPr fontId="44"/>
  </si>
  <si>
    <t>250φ</t>
    <phoneticPr fontId="44"/>
  </si>
  <si>
    <t>換気設備</t>
    <rPh sb="0" eb="2">
      <t>カンキ</t>
    </rPh>
    <rPh sb="2" eb="4">
      <t>セツビ</t>
    </rPh>
    <phoneticPr fontId="44"/>
  </si>
  <si>
    <t>給水設備</t>
    <rPh sb="0" eb="2">
      <t>キュウスイ</t>
    </rPh>
    <rPh sb="2" eb="4">
      <t>セツビ</t>
    </rPh>
    <phoneticPr fontId="44"/>
  </si>
  <si>
    <t>給湯設備</t>
    <rPh sb="0" eb="2">
      <t>キュウトウ</t>
    </rPh>
    <rPh sb="2" eb="4">
      <t>セツビ</t>
    </rPh>
    <phoneticPr fontId="44"/>
  </si>
  <si>
    <t>ガス設備</t>
    <rPh sb="2" eb="4">
      <t>セツビ</t>
    </rPh>
    <phoneticPr fontId="44"/>
  </si>
  <si>
    <t>冷房能力：45.0kw、暖房能力：50.0kw</t>
    <rPh sb="0" eb="2">
      <t>レイボウ</t>
    </rPh>
    <rPh sb="2" eb="4">
      <t>ノウリョク</t>
    </rPh>
    <phoneticPr fontId="44"/>
  </si>
  <si>
    <t>シングル、4方向天井カセット形</t>
    <rPh sb="6" eb="8">
      <t>ホウコウ</t>
    </rPh>
    <rPh sb="8" eb="10">
      <t>テンジョウ</t>
    </rPh>
    <rPh sb="14" eb="15">
      <t>ガタ</t>
    </rPh>
    <phoneticPr fontId="44"/>
  </si>
  <si>
    <t>R2 　9.52+15.88</t>
    <phoneticPr fontId="44"/>
  </si>
  <si>
    <t>R3 　9.52+19.05</t>
    <phoneticPr fontId="44"/>
  </si>
  <si>
    <t>R4 　9.52+22.22</t>
    <phoneticPr fontId="44"/>
  </si>
  <si>
    <t>R6 　12.7+28.58</t>
    <phoneticPr fontId="44"/>
  </si>
  <si>
    <t>R7 　15.88+28.58</t>
    <phoneticPr fontId="44"/>
  </si>
  <si>
    <t>屋内一般　40A</t>
    <rPh sb="0" eb="2">
      <t>オクナイ</t>
    </rPh>
    <rPh sb="2" eb="4">
      <t>イッパン</t>
    </rPh>
    <phoneticPr fontId="44"/>
  </si>
  <si>
    <t>硬質塩化ビニル管 VP（ドレン）</t>
    <rPh sb="0" eb="2">
      <t>コウシツ</t>
    </rPh>
    <rPh sb="2" eb="4">
      <t>エンカ</t>
    </rPh>
    <rPh sb="7" eb="8">
      <t>カン</t>
    </rPh>
    <phoneticPr fontId="44"/>
  </si>
  <si>
    <t>耐火二層管 VP（ドレン）</t>
    <rPh sb="0" eb="2">
      <t>タイカ</t>
    </rPh>
    <rPh sb="2" eb="4">
      <t>ニソウ</t>
    </rPh>
    <rPh sb="4" eb="5">
      <t>カン</t>
    </rPh>
    <phoneticPr fontId="44"/>
  </si>
  <si>
    <t>塗装工事</t>
    <rPh sb="0" eb="2">
      <t>トソウ</t>
    </rPh>
    <rPh sb="2" eb="4">
      <t>コウジ</t>
    </rPh>
    <phoneticPr fontId="44"/>
  </si>
  <si>
    <t>40A　外装</t>
    <rPh sb="4" eb="6">
      <t>ガイソウ</t>
    </rPh>
    <phoneticPr fontId="44"/>
  </si>
  <si>
    <t>HEU-1</t>
    <phoneticPr fontId="44"/>
  </si>
  <si>
    <t>業務用天場ｶｾｯﾄ形</t>
    <phoneticPr fontId="44"/>
  </si>
  <si>
    <t>空調換気扇</t>
    <rPh sb="0" eb="2">
      <t>クウチョウ</t>
    </rPh>
    <rPh sb="2" eb="5">
      <t>カンキセン</t>
    </rPh>
    <phoneticPr fontId="44"/>
  </si>
  <si>
    <t>FC-1</t>
    <phoneticPr fontId="44"/>
  </si>
  <si>
    <t>天井換気扇</t>
    <rPh sb="0" eb="2">
      <t>テンジョウ</t>
    </rPh>
    <rPh sb="2" eb="5">
      <t>カンキセン</t>
    </rPh>
    <phoneticPr fontId="44"/>
  </si>
  <si>
    <t>DCﾓｰﾀｰ仕様、低騒音形、ｲﾝﾃﾘｱｸﾞﾘﾙ</t>
    <rPh sb="6" eb="8">
      <t>シヨウ</t>
    </rPh>
    <rPh sb="9" eb="12">
      <t>テイソウオン</t>
    </rPh>
    <rPh sb="12" eb="13">
      <t>ガタ</t>
    </rPh>
    <phoneticPr fontId="44"/>
  </si>
  <si>
    <t>台</t>
    <rPh sb="0" eb="1">
      <t>ダイ</t>
    </rPh>
    <phoneticPr fontId="44"/>
  </si>
  <si>
    <t>FC-2</t>
    <phoneticPr fontId="44"/>
  </si>
  <si>
    <t>FC-3</t>
    <phoneticPr fontId="44"/>
  </si>
  <si>
    <t>FC-4</t>
    <phoneticPr fontId="44"/>
  </si>
  <si>
    <t>DCﾓｰﾀｰ仕様、低騒音形、ｵｰﾙ金属</t>
    <rPh sb="6" eb="8">
      <t>シヨウ</t>
    </rPh>
    <rPh sb="9" eb="12">
      <t>テイソウオン</t>
    </rPh>
    <rPh sb="12" eb="13">
      <t>ガタ</t>
    </rPh>
    <rPh sb="17" eb="19">
      <t>キンゾク</t>
    </rPh>
    <phoneticPr fontId="44"/>
  </si>
  <si>
    <t>個</t>
    <rPh sb="0" eb="1">
      <t>コ</t>
    </rPh>
    <phoneticPr fontId="44"/>
  </si>
  <si>
    <t>矩形ダクト</t>
    <rPh sb="0" eb="2">
      <t>クケイ</t>
    </rPh>
    <phoneticPr fontId="44"/>
  </si>
  <si>
    <t>屋内隠蔽　I･(ﾛ)･XI</t>
    <rPh sb="0" eb="2">
      <t>オクナイ</t>
    </rPh>
    <rPh sb="2" eb="4">
      <t>インペイ</t>
    </rPh>
    <phoneticPr fontId="44"/>
  </si>
  <si>
    <t>㎡</t>
    <phoneticPr fontId="44"/>
  </si>
  <si>
    <t>0.6m/m</t>
    <phoneticPr fontId="44"/>
  </si>
  <si>
    <t>0.8m/m</t>
    <phoneticPr fontId="44"/>
  </si>
  <si>
    <t>スパイラルダクト</t>
    <phoneticPr fontId="44"/>
  </si>
  <si>
    <t>ｍ</t>
    <phoneticPr fontId="44"/>
  </si>
  <si>
    <t>塗装工事</t>
    <rPh sb="0" eb="2">
      <t>トソウ</t>
    </rPh>
    <rPh sb="2" eb="4">
      <t>コウジ</t>
    </rPh>
    <phoneticPr fontId="44"/>
  </si>
  <si>
    <t>100φ</t>
    <phoneticPr fontId="44"/>
  </si>
  <si>
    <t>150φ</t>
    <phoneticPr fontId="44"/>
  </si>
  <si>
    <t>150φ 屋内隠蔽　N･(ﾛ)･XI</t>
    <phoneticPr fontId="44"/>
  </si>
  <si>
    <t>㎡</t>
    <phoneticPr fontId="44"/>
  </si>
  <si>
    <t>消音フレキダクト</t>
    <rPh sb="0" eb="2">
      <t>ショウオン</t>
    </rPh>
    <phoneticPr fontId="44"/>
  </si>
  <si>
    <t>FD</t>
    <phoneticPr fontId="44"/>
  </si>
  <si>
    <t>VD</t>
    <phoneticPr fontId="44"/>
  </si>
  <si>
    <t>制気口</t>
    <rPh sb="0" eb="1">
      <t>セイ</t>
    </rPh>
    <rPh sb="1" eb="2">
      <t>キ</t>
    </rPh>
    <rPh sb="2" eb="3">
      <t>クチ</t>
    </rPh>
    <phoneticPr fontId="44"/>
  </si>
  <si>
    <t>台</t>
    <rPh sb="0" eb="1">
      <t>ダイ</t>
    </rPh>
    <phoneticPr fontId="44"/>
  </si>
  <si>
    <t>組</t>
    <rPh sb="0" eb="1">
      <t>クミ</t>
    </rPh>
    <phoneticPr fontId="2"/>
  </si>
  <si>
    <t>小便器</t>
  </si>
  <si>
    <t>小計</t>
    <rPh sb="0" eb="2">
      <t>ショウケイ</t>
    </rPh>
    <phoneticPr fontId="48"/>
  </si>
  <si>
    <t>衛生器具設備</t>
    <rPh sb="0" eb="2">
      <t>エイセイ</t>
    </rPh>
    <rPh sb="2" eb="4">
      <t>キグ</t>
    </rPh>
    <rPh sb="4" eb="6">
      <t>セツビ</t>
    </rPh>
    <phoneticPr fontId="44"/>
  </si>
  <si>
    <t>車椅子対応洋風大便器</t>
    <rPh sb="0" eb="3">
      <t>クルマイス</t>
    </rPh>
    <rPh sb="3" eb="5">
      <t>タイオウ</t>
    </rPh>
    <phoneticPr fontId="44"/>
  </si>
  <si>
    <t>同上用手すり</t>
    <rPh sb="0" eb="2">
      <t>ドウジョウ</t>
    </rPh>
    <rPh sb="2" eb="3">
      <t>ヨウ</t>
    </rPh>
    <rPh sb="3" eb="4">
      <t>テ</t>
    </rPh>
    <phoneticPr fontId="44"/>
  </si>
  <si>
    <t>車椅子対応洗面器</t>
    <rPh sb="0" eb="1">
      <t>クルマ</t>
    </rPh>
    <rPh sb="1" eb="3">
      <t>イス</t>
    </rPh>
    <rPh sb="3" eb="5">
      <t>タイオウ</t>
    </rPh>
    <rPh sb="5" eb="8">
      <t>センメンキ</t>
    </rPh>
    <phoneticPr fontId="44"/>
  </si>
  <si>
    <t>T112CL9</t>
    <phoneticPr fontId="44"/>
  </si>
  <si>
    <t>UFS900JCS</t>
    <phoneticPr fontId="44"/>
  </si>
  <si>
    <t>T112CU22</t>
    <phoneticPr fontId="44"/>
  </si>
  <si>
    <t>カウンター式洗面器</t>
    <rPh sb="5" eb="6">
      <t>シキ</t>
    </rPh>
    <phoneticPr fontId="44"/>
  </si>
  <si>
    <t>カウンター式洗面器用手すり</t>
    <rPh sb="5" eb="6">
      <t>シキ</t>
    </rPh>
    <rPh sb="9" eb="10">
      <t>ヨウ</t>
    </rPh>
    <rPh sb="10" eb="11">
      <t>テ</t>
    </rPh>
    <phoneticPr fontId="44"/>
  </si>
  <si>
    <t>T112CP5S</t>
    <phoneticPr fontId="44"/>
  </si>
  <si>
    <t>ハンドドライヤー</t>
    <phoneticPr fontId="44"/>
  </si>
  <si>
    <t>TYC420W</t>
    <phoneticPr fontId="44"/>
  </si>
  <si>
    <t>屋内一般　20A</t>
    <rPh sb="0" eb="2">
      <t>オクナイ</t>
    </rPh>
    <rPh sb="2" eb="4">
      <t>イッパン</t>
    </rPh>
    <phoneticPr fontId="48"/>
  </si>
  <si>
    <t>ｍ</t>
    <phoneticPr fontId="48"/>
  </si>
  <si>
    <t>屋内一般　25A</t>
    <rPh sb="0" eb="2">
      <t>オクナイ</t>
    </rPh>
    <rPh sb="2" eb="4">
      <t>イッパン</t>
    </rPh>
    <phoneticPr fontId="48"/>
  </si>
  <si>
    <t>ｍ</t>
    <phoneticPr fontId="48"/>
  </si>
  <si>
    <t>屋内一般　40A</t>
    <rPh sb="0" eb="2">
      <t>オクナイ</t>
    </rPh>
    <rPh sb="2" eb="4">
      <t>イッパン</t>
    </rPh>
    <phoneticPr fontId="48"/>
  </si>
  <si>
    <t>機械室･便所　20A</t>
    <rPh sb="0" eb="3">
      <t>キカイシツ</t>
    </rPh>
    <rPh sb="4" eb="6">
      <t>ベンジョ</t>
    </rPh>
    <phoneticPr fontId="48"/>
  </si>
  <si>
    <t>機械室･便所　25A</t>
    <rPh sb="0" eb="3">
      <t>キカイシツ</t>
    </rPh>
    <rPh sb="4" eb="6">
      <t>ベンジョ</t>
    </rPh>
    <phoneticPr fontId="48"/>
  </si>
  <si>
    <t>機械室･便所　32A</t>
    <rPh sb="0" eb="3">
      <t>キカイシツ</t>
    </rPh>
    <rPh sb="4" eb="6">
      <t>ベンジョ</t>
    </rPh>
    <phoneticPr fontId="48"/>
  </si>
  <si>
    <t>機械室･便所　50A</t>
    <rPh sb="0" eb="3">
      <t>キカイシツ</t>
    </rPh>
    <rPh sb="4" eb="6">
      <t>ベンジョ</t>
    </rPh>
    <phoneticPr fontId="48"/>
  </si>
  <si>
    <t>屋外埋設　20A</t>
    <rPh sb="0" eb="2">
      <t>オクガイ</t>
    </rPh>
    <rPh sb="2" eb="4">
      <t>マイセツ</t>
    </rPh>
    <phoneticPr fontId="48"/>
  </si>
  <si>
    <t>20A</t>
    <phoneticPr fontId="48"/>
  </si>
  <si>
    <t>25A</t>
    <phoneticPr fontId="48"/>
  </si>
  <si>
    <t>32A</t>
    <phoneticPr fontId="48"/>
  </si>
  <si>
    <t>40A</t>
    <phoneticPr fontId="48"/>
  </si>
  <si>
    <t>50A</t>
    <phoneticPr fontId="48"/>
  </si>
  <si>
    <t>個</t>
    <rPh sb="0" eb="1">
      <t>コ</t>
    </rPh>
    <phoneticPr fontId="48"/>
  </si>
  <si>
    <t>フレキシブル継手</t>
    <rPh sb="6" eb="7">
      <t>ツ</t>
    </rPh>
    <rPh sb="7" eb="8">
      <t>テ</t>
    </rPh>
    <phoneticPr fontId="48"/>
  </si>
  <si>
    <t>弁桝</t>
    <rPh sb="0" eb="1">
      <t>ベン</t>
    </rPh>
    <rPh sb="1" eb="2">
      <t>マス</t>
    </rPh>
    <phoneticPr fontId="2"/>
  </si>
  <si>
    <t>VC-P</t>
    <phoneticPr fontId="2"/>
  </si>
  <si>
    <t>ヶ所</t>
    <rPh sb="1" eb="2">
      <t>ショ</t>
    </rPh>
    <phoneticPr fontId="44"/>
  </si>
  <si>
    <t>埋設標識テープ</t>
    <rPh sb="0" eb="2">
      <t>マイセツ</t>
    </rPh>
    <rPh sb="2" eb="4">
      <t>ヒョウシキ</t>
    </rPh>
    <phoneticPr fontId="2"/>
  </si>
  <si>
    <t>ｍ</t>
    <phoneticPr fontId="2"/>
  </si>
  <si>
    <t>根切り</t>
    <rPh sb="0" eb="2">
      <t>ネギ</t>
    </rPh>
    <phoneticPr fontId="2"/>
  </si>
  <si>
    <t>㎥</t>
    <phoneticPr fontId="2"/>
  </si>
  <si>
    <t>㎥</t>
    <phoneticPr fontId="2"/>
  </si>
  <si>
    <t>埋戻し（山砂）</t>
    <rPh sb="0" eb="2">
      <t>ウメモド</t>
    </rPh>
    <rPh sb="4" eb="5">
      <t>ヤマ</t>
    </rPh>
    <rPh sb="5" eb="6">
      <t>スナ</t>
    </rPh>
    <phoneticPr fontId="2"/>
  </si>
  <si>
    <t>埋戻し（掘削土）</t>
    <rPh sb="0" eb="2">
      <t>ウメモド</t>
    </rPh>
    <rPh sb="4" eb="6">
      <t>クッサク</t>
    </rPh>
    <rPh sb="6" eb="7">
      <t>ド</t>
    </rPh>
    <phoneticPr fontId="2"/>
  </si>
  <si>
    <t>残土積込</t>
    <rPh sb="0" eb="2">
      <t>ザンド</t>
    </rPh>
    <rPh sb="2" eb="3">
      <t>ツ</t>
    </rPh>
    <rPh sb="3" eb="4">
      <t>コ</t>
    </rPh>
    <phoneticPr fontId="2"/>
  </si>
  <si>
    <t>残土運搬</t>
    <rPh sb="0" eb="2">
      <t>ザンド</t>
    </rPh>
    <rPh sb="2" eb="4">
      <t>ウンパン</t>
    </rPh>
    <phoneticPr fontId="2"/>
  </si>
  <si>
    <t>屋内一般　50A</t>
    <rPh sb="0" eb="2">
      <t>オクナイ</t>
    </rPh>
    <rPh sb="2" eb="4">
      <t>イッパン</t>
    </rPh>
    <phoneticPr fontId="48"/>
  </si>
  <si>
    <t>屋内一般　65A</t>
    <rPh sb="0" eb="2">
      <t>オクナイ</t>
    </rPh>
    <rPh sb="2" eb="4">
      <t>イッパン</t>
    </rPh>
    <phoneticPr fontId="48"/>
  </si>
  <si>
    <t>屋内一般　80A</t>
    <rPh sb="0" eb="2">
      <t>オクナイ</t>
    </rPh>
    <rPh sb="2" eb="4">
      <t>イッパン</t>
    </rPh>
    <phoneticPr fontId="48"/>
  </si>
  <si>
    <t>機械室･便所　40A</t>
    <rPh sb="0" eb="3">
      <t>キカイシツ</t>
    </rPh>
    <rPh sb="4" eb="6">
      <t>ベンジョ</t>
    </rPh>
    <phoneticPr fontId="48"/>
  </si>
  <si>
    <t>機械室･便所　65A</t>
    <rPh sb="0" eb="3">
      <t>キカイシツ</t>
    </rPh>
    <rPh sb="4" eb="6">
      <t>ベンジョ</t>
    </rPh>
    <phoneticPr fontId="48"/>
  </si>
  <si>
    <t>機械室･便所　100A</t>
    <rPh sb="0" eb="3">
      <t>キカイシツ</t>
    </rPh>
    <rPh sb="4" eb="6">
      <t>ベンジョ</t>
    </rPh>
    <phoneticPr fontId="48"/>
  </si>
  <si>
    <t>屋内一般　100A</t>
    <rPh sb="0" eb="2">
      <t>オクナイ</t>
    </rPh>
    <rPh sb="2" eb="4">
      <t>イッパン</t>
    </rPh>
    <phoneticPr fontId="48"/>
  </si>
  <si>
    <t>硬質塩化ビニル管　VP　通気</t>
    <rPh sb="0" eb="2">
      <t>コウシツ</t>
    </rPh>
    <rPh sb="2" eb="4">
      <t>エンカ</t>
    </rPh>
    <rPh sb="7" eb="8">
      <t>カン</t>
    </rPh>
    <rPh sb="12" eb="14">
      <t>ツウキ</t>
    </rPh>
    <phoneticPr fontId="48"/>
  </si>
  <si>
    <t>機械室・便所　50A</t>
    <rPh sb="0" eb="3">
      <t>キカイシツ</t>
    </rPh>
    <rPh sb="4" eb="6">
      <t>ベンジョ</t>
    </rPh>
    <phoneticPr fontId="48"/>
  </si>
  <si>
    <t>床上掃除口</t>
    <rPh sb="0" eb="2">
      <t>ユカウエ</t>
    </rPh>
    <rPh sb="2" eb="4">
      <t>ソウジ</t>
    </rPh>
    <rPh sb="4" eb="5">
      <t>クチ</t>
    </rPh>
    <phoneticPr fontId="48"/>
  </si>
  <si>
    <t>床下掃除口</t>
    <rPh sb="0" eb="2">
      <t>ユカシタ</t>
    </rPh>
    <rPh sb="2" eb="4">
      <t>ソウジ</t>
    </rPh>
    <rPh sb="4" eb="5">
      <t>クチ</t>
    </rPh>
    <phoneticPr fontId="48"/>
  </si>
  <si>
    <t>組</t>
    <rPh sb="0" eb="1">
      <t>クミ</t>
    </rPh>
    <phoneticPr fontId="48"/>
  </si>
  <si>
    <t>㎥</t>
    <phoneticPr fontId="2"/>
  </si>
  <si>
    <t>屋外埋設　80A</t>
    <rPh sb="0" eb="2">
      <t>オクガイ</t>
    </rPh>
    <rPh sb="2" eb="4">
      <t>マイセツ</t>
    </rPh>
    <phoneticPr fontId="48"/>
  </si>
  <si>
    <t>天井･PS内　c2･(ﾛ)･Ⅶ</t>
    <rPh sb="0" eb="2">
      <t>テンジョウ</t>
    </rPh>
    <rPh sb="5" eb="6">
      <t>ナイ</t>
    </rPh>
    <phoneticPr fontId="48"/>
  </si>
  <si>
    <t>防露工事</t>
    <rPh sb="0" eb="1">
      <t>ボウ</t>
    </rPh>
    <rPh sb="1" eb="2">
      <t>ロ</t>
    </rPh>
    <rPh sb="2" eb="4">
      <t>コウジ</t>
    </rPh>
    <phoneticPr fontId="48"/>
  </si>
  <si>
    <t>共同溝内　d･(ﾊ)･Ⅶ</t>
    <rPh sb="0" eb="3">
      <t>キョウドウコウ</t>
    </rPh>
    <rPh sb="3" eb="4">
      <t>ナイ</t>
    </rPh>
    <phoneticPr fontId="48"/>
  </si>
  <si>
    <t>65A</t>
    <phoneticPr fontId="48"/>
  </si>
  <si>
    <t>80A</t>
    <phoneticPr fontId="48"/>
  </si>
  <si>
    <t>量水器</t>
    <rPh sb="0" eb="3">
      <t>リョウスイキ</t>
    </rPh>
    <phoneticPr fontId="48"/>
  </si>
  <si>
    <t>重機運搬費</t>
    <rPh sb="0" eb="2">
      <t>ジュウキ</t>
    </rPh>
    <rPh sb="2" eb="4">
      <t>ウンパン</t>
    </rPh>
    <rPh sb="4" eb="5">
      <t>ヒ</t>
    </rPh>
    <phoneticPr fontId="44"/>
  </si>
  <si>
    <t>往復</t>
    <rPh sb="0" eb="2">
      <t>オウフク</t>
    </rPh>
    <phoneticPr fontId="44"/>
  </si>
  <si>
    <t>硬質塩化ビニル管 VP</t>
    <rPh sb="0" eb="2">
      <t>コウシツ</t>
    </rPh>
    <rPh sb="2" eb="4">
      <t>エンカ</t>
    </rPh>
    <rPh sb="7" eb="8">
      <t>カン</t>
    </rPh>
    <phoneticPr fontId="48"/>
  </si>
  <si>
    <t>屋外埋設　100A</t>
    <rPh sb="0" eb="2">
      <t>オクガイ</t>
    </rPh>
    <rPh sb="2" eb="4">
      <t>マイセツ</t>
    </rPh>
    <phoneticPr fontId="48"/>
  </si>
  <si>
    <t>屋外埋設　150A</t>
    <rPh sb="0" eb="2">
      <t>オクガイ</t>
    </rPh>
    <rPh sb="2" eb="4">
      <t>マイセツ</t>
    </rPh>
    <phoneticPr fontId="48"/>
  </si>
  <si>
    <t>仕切弁　5K</t>
    <rPh sb="0" eb="3">
      <t>シキリベン</t>
    </rPh>
    <phoneticPr fontId="48"/>
  </si>
  <si>
    <t>COA　50A</t>
    <phoneticPr fontId="48"/>
  </si>
  <si>
    <t>CO　100A</t>
    <phoneticPr fontId="48"/>
  </si>
  <si>
    <t>CO　50A</t>
    <phoneticPr fontId="48"/>
  </si>
  <si>
    <t>床排水金具</t>
    <rPh sb="0" eb="1">
      <t>ユカ</t>
    </rPh>
    <rPh sb="1" eb="3">
      <t>ハイスイ</t>
    </rPh>
    <rPh sb="3" eb="5">
      <t>カナグ</t>
    </rPh>
    <phoneticPr fontId="48"/>
  </si>
  <si>
    <t>硬質塩化ビニル管 VU（汚水・雑排水系）</t>
    <rPh sb="0" eb="2">
      <t>コウシツ</t>
    </rPh>
    <rPh sb="2" eb="4">
      <t>エンカ</t>
    </rPh>
    <rPh sb="7" eb="8">
      <t>カン</t>
    </rPh>
    <rPh sb="12" eb="14">
      <t>オスイ</t>
    </rPh>
    <rPh sb="15" eb="16">
      <t>ザツ</t>
    </rPh>
    <rPh sb="16" eb="18">
      <t>ハイスイ</t>
    </rPh>
    <rPh sb="18" eb="19">
      <t>ケイ</t>
    </rPh>
    <phoneticPr fontId="48"/>
  </si>
  <si>
    <t>屋内排水設備</t>
    <rPh sb="0" eb="2">
      <t>オクナイ</t>
    </rPh>
    <rPh sb="2" eb="4">
      <t>ハイスイ</t>
    </rPh>
    <rPh sb="4" eb="6">
      <t>セツビ</t>
    </rPh>
    <phoneticPr fontId="44"/>
  </si>
  <si>
    <t>屋外排水設備</t>
    <rPh sb="0" eb="2">
      <t>オクガイ</t>
    </rPh>
    <rPh sb="2" eb="4">
      <t>ハイスイ</t>
    </rPh>
    <rPh sb="4" eb="6">
      <t>セツビ</t>
    </rPh>
    <phoneticPr fontId="44"/>
  </si>
  <si>
    <t>電気温水器</t>
  </si>
  <si>
    <t>耐衝撃性硬質塩化ビニル管 HIVP
（ポンプアップ系）</t>
    <rPh sb="0" eb="1">
      <t>タイ</t>
    </rPh>
    <rPh sb="1" eb="4">
      <t>ショウゲキセイ</t>
    </rPh>
    <rPh sb="4" eb="6">
      <t>コウシツ</t>
    </rPh>
    <rPh sb="6" eb="8">
      <t>エンカ</t>
    </rPh>
    <rPh sb="11" eb="12">
      <t>カン</t>
    </rPh>
    <rPh sb="25" eb="26">
      <t>ケイ</t>
    </rPh>
    <phoneticPr fontId="48"/>
  </si>
  <si>
    <t>屋外埋設　50A</t>
    <rPh sb="0" eb="2">
      <t>オクガイ</t>
    </rPh>
    <rPh sb="2" eb="4">
      <t>マイセツ</t>
    </rPh>
    <phoneticPr fontId="48"/>
  </si>
  <si>
    <t>PD-1</t>
    <phoneticPr fontId="44"/>
  </si>
  <si>
    <t>排水水中ポンプ</t>
    <rPh sb="0" eb="2">
      <t>ハイスイ</t>
    </rPh>
    <rPh sb="2" eb="4">
      <t>スイチュウ</t>
    </rPh>
    <phoneticPr fontId="44"/>
  </si>
  <si>
    <t>樹脂製、自動交互並列運転、制御盤共</t>
    <rPh sb="0" eb="3">
      <t>ジュシセイ</t>
    </rPh>
    <rPh sb="4" eb="6">
      <t>ジドウ</t>
    </rPh>
    <rPh sb="6" eb="8">
      <t>コウゴ</t>
    </rPh>
    <rPh sb="8" eb="10">
      <t>ヘイレツ</t>
    </rPh>
    <rPh sb="10" eb="12">
      <t>ウンテン</t>
    </rPh>
    <rPh sb="13" eb="16">
      <t>セイギョバン</t>
    </rPh>
    <rPh sb="16" eb="17">
      <t>トモ</t>
    </rPh>
    <phoneticPr fontId="44"/>
  </si>
  <si>
    <t>φ50×100L/miｎ×5ｍ×3φ（0.25kw×2）</t>
    <phoneticPr fontId="44"/>
  </si>
  <si>
    <t>組</t>
    <rPh sb="0" eb="1">
      <t>クミ</t>
    </rPh>
    <phoneticPr fontId="44"/>
  </si>
  <si>
    <t>スリーブ費</t>
    <rPh sb="4" eb="5">
      <t>ヒ</t>
    </rPh>
    <phoneticPr fontId="44"/>
  </si>
  <si>
    <t>WHE-1</t>
    <phoneticPr fontId="44"/>
  </si>
  <si>
    <t>飲・雑兼用25L貯湯式、ウィークリータイマー</t>
    <rPh sb="0" eb="1">
      <t>オン</t>
    </rPh>
    <rPh sb="2" eb="3">
      <t>ザツ</t>
    </rPh>
    <rPh sb="3" eb="5">
      <t>ケンヨウ</t>
    </rPh>
    <rPh sb="8" eb="10">
      <t>チョトウ</t>
    </rPh>
    <rPh sb="10" eb="11">
      <t>シキ</t>
    </rPh>
    <phoneticPr fontId="11"/>
  </si>
  <si>
    <t>自動ブロー、排水ホッパー他付属品一式</t>
    <rPh sb="0" eb="2">
      <t>ジドウ</t>
    </rPh>
    <rPh sb="6" eb="8">
      <t>ハイスイ</t>
    </rPh>
    <rPh sb="12" eb="13">
      <t>ホカ</t>
    </rPh>
    <rPh sb="13" eb="15">
      <t>フゾク</t>
    </rPh>
    <rPh sb="15" eb="16">
      <t>ヒン</t>
    </rPh>
    <rPh sb="16" eb="18">
      <t>イッシキ</t>
    </rPh>
    <phoneticPr fontId="44"/>
  </si>
  <si>
    <t>配管用炭素鋼鋼管　SGP-白</t>
    <rPh sb="0" eb="3">
      <t>ハイカンヨウ</t>
    </rPh>
    <rPh sb="3" eb="5">
      <t>タンソ</t>
    </rPh>
    <rPh sb="5" eb="6">
      <t>コウ</t>
    </rPh>
    <rPh sb="6" eb="8">
      <t>コウカン</t>
    </rPh>
    <rPh sb="13" eb="14">
      <t>シロ</t>
    </rPh>
    <phoneticPr fontId="48"/>
  </si>
  <si>
    <t>ボール弁</t>
    <rPh sb="3" eb="4">
      <t>ベン</t>
    </rPh>
    <phoneticPr fontId="44"/>
  </si>
  <si>
    <t>個</t>
    <rPh sb="0" eb="1">
      <t>コ</t>
    </rPh>
    <phoneticPr fontId="44"/>
  </si>
  <si>
    <t>長方形ダクト調整</t>
    <rPh sb="0" eb="3">
      <t>チョウホウケイ</t>
    </rPh>
    <rPh sb="6" eb="8">
      <t>チョウセイ</t>
    </rPh>
    <phoneticPr fontId="44"/>
  </si>
  <si>
    <t>スパイラルダクト調整</t>
    <rPh sb="8" eb="10">
      <t>チョウセイ</t>
    </rPh>
    <phoneticPr fontId="44"/>
  </si>
  <si>
    <t>冷媒用断熱材被覆銅管</t>
    <rPh sb="0" eb="3">
      <t>レイバイヨウ</t>
    </rPh>
    <rPh sb="3" eb="5">
      <t>ダンネツ</t>
    </rPh>
    <rPh sb="5" eb="6">
      <t>ザイ</t>
    </rPh>
    <rPh sb="6" eb="8">
      <t>ヒフク</t>
    </rPh>
    <rPh sb="8" eb="10">
      <t>ドウカン</t>
    </rPh>
    <phoneticPr fontId="44"/>
  </si>
  <si>
    <t>式</t>
    <rPh sb="0" eb="1">
      <t>シキ</t>
    </rPh>
    <phoneticPr fontId="44"/>
  </si>
  <si>
    <t>コンクリート</t>
    <phoneticPr fontId="44"/>
  </si>
  <si>
    <t>式</t>
    <rPh sb="0" eb="1">
      <t>シキ</t>
    </rPh>
    <phoneticPr fontId="44"/>
  </si>
  <si>
    <t>ステンレス鋼管（拡管式）</t>
    <rPh sb="5" eb="7">
      <t>コウカン</t>
    </rPh>
    <rPh sb="8" eb="10">
      <t>カクカン</t>
    </rPh>
    <rPh sb="10" eb="11">
      <t>シキ</t>
    </rPh>
    <phoneticPr fontId="48"/>
  </si>
  <si>
    <t>㎡</t>
    <phoneticPr fontId="44"/>
  </si>
  <si>
    <t>ポリ粉体ライニング鋼管　SGP-PB</t>
    <rPh sb="2" eb="4">
      <t>フンタイ</t>
    </rPh>
    <rPh sb="9" eb="11">
      <t>コウカン</t>
    </rPh>
    <phoneticPr fontId="48"/>
  </si>
  <si>
    <t>地中埋設票</t>
    <rPh sb="0" eb="2">
      <t>チチュウ</t>
    </rPh>
    <rPh sb="2" eb="4">
      <t>マイセツ</t>
    </rPh>
    <rPh sb="4" eb="5">
      <t>ヒョウ</t>
    </rPh>
    <phoneticPr fontId="2"/>
  </si>
  <si>
    <t>個</t>
    <rPh sb="0" eb="1">
      <t>コ</t>
    </rPh>
    <phoneticPr fontId="44"/>
  </si>
  <si>
    <t>式</t>
    <rPh sb="0" eb="1">
      <t>シキ</t>
    </rPh>
    <phoneticPr fontId="44"/>
  </si>
  <si>
    <t>台</t>
    <rPh sb="0" eb="1">
      <t>ダイ</t>
    </rPh>
    <phoneticPr fontId="44"/>
  </si>
  <si>
    <t>日</t>
    <rPh sb="0" eb="1">
      <t>ニチ</t>
    </rPh>
    <phoneticPr fontId="44"/>
  </si>
  <si>
    <t>40A</t>
    <phoneticPr fontId="44"/>
  </si>
  <si>
    <t>20A</t>
    <phoneticPr fontId="48"/>
  </si>
  <si>
    <t>屋内一般　50A</t>
    <rPh sb="0" eb="2">
      <t>オクナイ</t>
    </rPh>
    <rPh sb="2" eb="4">
      <t>イッパン</t>
    </rPh>
    <phoneticPr fontId="44"/>
  </si>
  <si>
    <t>65A</t>
    <phoneticPr fontId="44"/>
  </si>
  <si>
    <t>ｍ</t>
    <phoneticPr fontId="48"/>
  </si>
  <si>
    <t>耐火二層管（区画貫通部）</t>
    <rPh sb="0" eb="2">
      <t>タイカ</t>
    </rPh>
    <rPh sb="2" eb="4">
      <t>ニソウ</t>
    </rPh>
    <rPh sb="4" eb="5">
      <t>カン</t>
    </rPh>
    <rPh sb="6" eb="8">
      <t>クカク</t>
    </rPh>
    <rPh sb="8" eb="10">
      <t>カンツウ</t>
    </rPh>
    <rPh sb="10" eb="11">
      <t>ブ</t>
    </rPh>
    <phoneticPr fontId="44"/>
  </si>
  <si>
    <t>2.0-3C</t>
    <phoneticPr fontId="44"/>
  </si>
  <si>
    <t>EM-CE　　冷媒共巻</t>
    <rPh sb="7" eb="9">
      <t>レイバイ</t>
    </rPh>
    <rPh sb="9" eb="10">
      <t>トモ</t>
    </rPh>
    <rPh sb="10" eb="11">
      <t>マキ</t>
    </rPh>
    <phoneticPr fontId="44"/>
  </si>
  <si>
    <t>弁類・その他</t>
    <rPh sb="0" eb="1">
      <t>ベン</t>
    </rPh>
    <rPh sb="1" eb="2">
      <t>ルイ</t>
    </rPh>
    <rPh sb="5" eb="6">
      <t>タ</t>
    </rPh>
    <phoneticPr fontId="44"/>
  </si>
  <si>
    <t>消火設備</t>
    <rPh sb="0" eb="4">
      <t>ショウカセツビ</t>
    </rPh>
    <phoneticPr fontId="44"/>
  </si>
  <si>
    <t>ダクト設備</t>
    <rPh sb="3" eb="5">
      <t>セツビ</t>
    </rPh>
    <phoneticPr fontId="44"/>
  </si>
  <si>
    <t>24馬力（参考：GHP16馬力+EHP8馬力）</t>
    <rPh sb="2" eb="4">
      <t>バリキ</t>
    </rPh>
    <rPh sb="5" eb="7">
      <t>サンコウ</t>
    </rPh>
    <rPh sb="13" eb="15">
      <t>バリキ</t>
    </rPh>
    <rPh sb="20" eb="22">
      <t>バリキ</t>
    </rPh>
    <phoneticPr fontId="44"/>
  </si>
  <si>
    <t>GHP：冷房能力 45.0kw、暖房能力 22.4kw</t>
    <rPh sb="4" eb="6">
      <t>レイボウ</t>
    </rPh>
    <rPh sb="6" eb="8">
      <t>ノウリョク</t>
    </rPh>
    <phoneticPr fontId="44"/>
  </si>
  <si>
    <t>EHP：冷房能力 22.4kw、暖房能力 25.0kw</t>
    <rPh sb="4" eb="6">
      <t>レイボウ</t>
    </rPh>
    <rPh sb="6" eb="8">
      <t>ノウリョク</t>
    </rPh>
    <phoneticPr fontId="44"/>
  </si>
  <si>
    <t>ステンレス防雪フード（吸込・吹出）</t>
    <rPh sb="5" eb="7">
      <t>ボウセツ</t>
    </rPh>
    <rPh sb="11" eb="12">
      <t>ス</t>
    </rPh>
    <rPh sb="12" eb="13">
      <t>コ</t>
    </rPh>
    <rPh sb="14" eb="15">
      <t>フ</t>
    </rPh>
    <rPh sb="15" eb="16">
      <t>ダ</t>
    </rPh>
    <phoneticPr fontId="44"/>
  </si>
  <si>
    <t>700kg/台、213kg／㎥</t>
    <rPh sb="6" eb="7">
      <t>ダイ</t>
    </rPh>
    <phoneticPr fontId="44"/>
  </si>
  <si>
    <t>CK-4</t>
    <phoneticPr fontId="44"/>
  </si>
  <si>
    <t>冷房能力：3.6kw、暖房能力：4.0kw</t>
    <rPh sb="0" eb="2">
      <t>レイボウ</t>
    </rPh>
    <rPh sb="2" eb="4">
      <t>ノウリョク</t>
    </rPh>
    <phoneticPr fontId="44"/>
  </si>
  <si>
    <t>天井カセット4方向、ドレンアップ内蔵</t>
    <rPh sb="0" eb="2">
      <t>テンジョウ</t>
    </rPh>
    <rPh sb="7" eb="9">
      <t>ホウコウ</t>
    </rPh>
    <rPh sb="16" eb="18">
      <t>ナイゾウ</t>
    </rPh>
    <phoneticPr fontId="44"/>
  </si>
  <si>
    <t>ドレンヒーターキット、防振架台</t>
    <rPh sb="11" eb="15">
      <t>ボウシンカダイ</t>
    </rPh>
    <phoneticPr fontId="44"/>
  </si>
  <si>
    <t>液晶RS</t>
    <rPh sb="0" eb="2">
      <t>エキショウ</t>
    </rPh>
    <phoneticPr fontId="44"/>
  </si>
  <si>
    <t>SMAC-45</t>
    <phoneticPr fontId="44"/>
  </si>
  <si>
    <t>冷房能力：4.5kw、暖房能力：5.0kw</t>
    <rPh sb="0" eb="2">
      <t>レイボウ</t>
    </rPh>
    <rPh sb="2" eb="4">
      <t>ノウリョク</t>
    </rPh>
    <phoneticPr fontId="44"/>
  </si>
  <si>
    <t>SMAC-56</t>
    <phoneticPr fontId="44"/>
  </si>
  <si>
    <t>冷房能力：5.6kw、暖房能力：6.3kw</t>
    <rPh sb="0" eb="2">
      <t>レイボウ</t>
    </rPh>
    <rPh sb="2" eb="4">
      <t>ノウリョク</t>
    </rPh>
    <phoneticPr fontId="44"/>
  </si>
  <si>
    <t>3φ200V×6.655kw（冷房）7.035（暖房）</t>
    <rPh sb="15" eb="17">
      <t>レイボウ</t>
    </rPh>
    <rPh sb="24" eb="26">
      <t>ダンボウ</t>
    </rPh>
    <phoneticPr fontId="44"/>
  </si>
  <si>
    <t>1φ200V×0.037kw</t>
    <phoneticPr fontId="44"/>
  </si>
  <si>
    <t>1φ200V×0.043w</t>
    <phoneticPr fontId="44"/>
  </si>
  <si>
    <t>同上搬入費（GHP室外機）</t>
    <rPh sb="0" eb="2">
      <t>ドウジョウ</t>
    </rPh>
    <rPh sb="2" eb="4">
      <t>ハンニュウ</t>
    </rPh>
    <rPh sb="4" eb="5">
      <t>ヒ</t>
    </rPh>
    <rPh sb="9" eb="12">
      <t>シツガイキ</t>
    </rPh>
    <phoneticPr fontId="44"/>
  </si>
  <si>
    <t>同上搬入費（EHP室外機）</t>
    <rPh sb="0" eb="2">
      <t>ドウジョウ</t>
    </rPh>
    <rPh sb="2" eb="4">
      <t>ハンニュウ</t>
    </rPh>
    <rPh sb="4" eb="5">
      <t>ヒ</t>
    </rPh>
    <phoneticPr fontId="44"/>
  </si>
  <si>
    <t>183kg/台、166kg／㎥</t>
    <rPh sb="6" eb="7">
      <t>ダイ</t>
    </rPh>
    <phoneticPr fontId="44"/>
  </si>
  <si>
    <t>冷房能力：22.4kw、暖房能力：25.0kw</t>
    <rPh sb="0" eb="2">
      <t>レイボウ</t>
    </rPh>
    <rPh sb="2" eb="4">
      <t>ノウリョク</t>
    </rPh>
    <phoneticPr fontId="44"/>
  </si>
  <si>
    <t>スマートマルチエアコン室外機</t>
    <rPh sb="11" eb="14">
      <t>シツガイキ</t>
    </rPh>
    <phoneticPr fontId="44"/>
  </si>
  <si>
    <t>中温用空冷ＨＰエアコン</t>
    <rPh sb="0" eb="3">
      <t>チュウオンヨウ</t>
    </rPh>
    <rPh sb="3" eb="5">
      <t>クウレイ</t>
    </rPh>
    <phoneticPr fontId="44"/>
  </si>
  <si>
    <t>化粧パネル（自動昇降）</t>
    <rPh sb="0" eb="2">
      <t>ケショウ</t>
    </rPh>
    <rPh sb="6" eb="10">
      <t>ジドウショウコウ</t>
    </rPh>
    <phoneticPr fontId="44"/>
  </si>
  <si>
    <t>集中管理接続用アダプター</t>
    <rPh sb="0" eb="4">
      <t>シュウチュウカンリ</t>
    </rPh>
    <rPh sb="4" eb="7">
      <t>セツゾクヨウ</t>
    </rPh>
    <phoneticPr fontId="44"/>
  </si>
  <si>
    <t>搬入用クレーン</t>
    <rPh sb="0" eb="3">
      <t>ハンニュウヨウ</t>
    </rPh>
    <phoneticPr fontId="44"/>
  </si>
  <si>
    <t>25tラフター</t>
    <phoneticPr fontId="44"/>
  </si>
  <si>
    <t>HEU-2</t>
    <phoneticPr fontId="44"/>
  </si>
  <si>
    <t>HEU-3</t>
    <phoneticPr fontId="44"/>
  </si>
  <si>
    <t>HEU-4</t>
    <phoneticPr fontId="44"/>
  </si>
  <si>
    <t>1φ100V×0.08kw</t>
    <phoneticPr fontId="2"/>
  </si>
  <si>
    <t>HEU-5</t>
    <phoneticPr fontId="44"/>
  </si>
  <si>
    <t>人勧センサーは電気工事</t>
    <rPh sb="0" eb="2">
      <t>ジンカン</t>
    </rPh>
    <rPh sb="7" eb="11">
      <t>デンキコウジ</t>
    </rPh>
    <phoneticPr fontId="44"/>
  </si>
  <si>
    <t>SF-1</t>
    <phoneticPr fontId="44"/>
  </si>
  <si>
    <t>専用ブリズライングリル（ブラック）</t>
    <rPh sb="0" eb="2">
      <t>センヨウ</t>
    </rPh>
    <phoneticPr fontId="2"/>
  </si>
  <si>
    <t>SF-2</t>
    <phoneticPr fontId="44"/>
  </si>
  <si>
    <t>0.5m/m</t>
    <phoneticPr fontId="44"/>
  </si>
  <si>
    <t>200φ</t>
    <phoneticPr fontId="44"/>
  </si>
  <si>
    <t>100φ 屋内隠蔽　N･(ﾛ)･XI</t>
    <phoneticPr fontId="44"/>
  </si>
  <si>
    <t>200φ 屋内隠蔽　N･(ﾛ)･XI</t>
    <phoneticPr fontId="44"/>
  </si>
  <si>
    <t>R8 　19.05+31.75</t>
    <phoneticPr fontId="44"/>
  </si>
  <si>
    <t>冷媒管用ダクト（RDWダクト）</t>
    <rPh sb="0" eb="4">
      <t>レイバイカンヨウ</t>
    </rPh>
    <phoneticPr fontId="44"/>
  </si>
  <si>
    <t>冷媒管</t>
    <rPh sb="0" eb="2">
      <t>レイバイ</t>
    </rPh>
    <rPh sb="2" eb="3">
      <t>カン</t>
    </rPh>
    <phoneticPr fontId="44"/>
  </si>
  <si>
    <t>ドレン管</t>
    <rPh sb="3" eb="4">
      <t>カン</t>
    </rPh>
    <phoneticPr fontId="44"/>
  </si>
  <si>
    <t>耐火二層管</t>
    <rPh sb="0" eb="2">
      <t>タイカ</t>
    </rPh>
    <rPh sb="2" eb="4">
      <t>ニソウ</t>
    </rPh>
    <rPh sb="4" eb="5">
      <t>カン</t>
    </rPh>
    <phoneticPr fontId="44"/>
  </si>
  <si>
    <t>225φ</t>
    <phoneticPr fontId="44"/>
  </si>
  <si>
    <t>ノズル（自動風向可変タイプ）</t>
    <rPh sb="4" eb="6">
      <t>ジドウ</t>
    </rPh>
    <rPh sb="6" eb="8">
      <t>フウコウ</t>
    </rPh>
    <rPh sb="8" eb="10">
      <t>カヘン</t>
    </rPh>
    <phoneticPr fontId="44"/>
  </si>
  <si>
    <t>OAチャンバー（I・ロ・XI）</t>
    <phoneticPr fontId="44"/>
  </si>
  <si>
    <t>1200×600×600</t>
    <phoneticPr fontId="44"/>
  </si>
  <si>
    <t>SAチャンバー（M種内貼）</t>
    <rPh sb="9" eb="10">
      <t>シュ</t>
    </rPh>
    <rPh sb="10" eb="12">
      <t>ウチバ</t>
    </rPh>
    <phoneticPr fontId="44"/>
  </si>
  <si>
    <t>RAチャンバー（L種内貼）</t>
    <rPh sb="9" eb="10">
      <t>シュ</t>
    </rPh>
    <rPh sb="10" eb="12">
      <t>ウチバ</t>
    </rPh>
    <phoneticPr fontId="44"/>
  </si>
  <si>
    <t>CFS498BMC、TCF5840AUPS、YH702、EWC283CR</t>
    <phoneticPr fontId="44"/>
  </si>
  <si>
    <t>L270CM、TEN77G1、TS126AR、YMK51K</t>
    <phoneticPr fontId="44"/>
  </si>
  <si>
    <t>オストメイトパック</t>
    <phoneticPr fontId="44"/>
  </si>
  <si>
    <t>UAS81RDC1NW、UTR141</t>
    <phoneticPr fontId="44"/>
  </si>
  <si>
    <t>CFS498BMC、TCF5830AUS、YH702</t>
    <phoneticPr fontId="44"/>
  </si>
  <si>
    <t>L505、TLE25506J、TLK05202J</t>
    <phoneticPr fontId="44"/>
  </si>
  <si>
    <t>自立型、SB3HCK（台座付）</t>
    <rPh sb="0" eb="3">
      <t>ジリツガタ</t>
    </rPh>
    <rPh sb="11" eb="14">
      <t>ダイザツ</t>
    </rPh>
    <phoneticPr fontId="44"/>
  </si>
  <si>
    <t>壁露出形</t>
    <rPh sb="0" eb="1">
      <t>カベ</t>
    </rPh>
    <rPh sb="1" eb="3">
      <t>ロシュツ</t>
    </rPh>
    <rPh sb="3" eb="4">
      <t>ガタ</t>
    </rPh>
    <phoneticPr fontId="44"/>
  </si>
  <si>
    <t>埋設形、SB3ES</t>
    <rPh sb="0" eb="3">
      <t>マイセツガタ</t>
    </rPh>
    <phoneticPr fontId="44"/>
  </si>
  <si>
    <t>T112CL10</t>
    <phoneticPr fontId="44"/>
  </si>
  <si>
    <t>T112HK7R</t>
    <phoneticPr fontId="44"/>
  </si>
  <si>
    <t>スカイリモート用携帯電話端末</t>
  </si>
  <si>
    <t>遠隔監視用アダプター類</t>
    <rPh sb="0" eb="2">
      <t>エンカク</t>
    </rPh>
    <rPh sb="2" eb="5">
      <t>カンシヨウ</t>
    </rPh>
    <rPh sb="10" eb="11">
      <t>ルイ</t>
    </rPh>
    <phoneticPr fontId="44"/>
  </si>
  <si>
    <t>文字標識等</t>
    <rPh sb="0" eb="4">
      <t>モジヒョウシキ</t>
    </rPh>
    <rPh sb="4" eb="5">
      <t>ナド</t>
    </rPh>
    <phoneticPr fontId="44"/>
  </si>
  <si>
    <t>矩形ダクト（共板）</t>
    <rPh sb="0" eb="2">
      <t>クケイ</t>
    </rPh>
    <rPh sb="6" eb="7">
      <t>トモ</t>
    </rPh>
    <rPh sb="7" eb="8">
      <t>イタ</t>
    </rPh>
    <phoneticPr fontId="44"/>
  </si>
  <si>
    <t>矩形ダクト（共板）</t>
    <rPh sb="0" eb="2">
      <t>クケイ</t>
    </rPh>
    <rPh sb="6" eb="8">
      <t>トモイタ</t>
    </rPh>
    <phoneticPr fontId="44"/>
  </si>
  <si>
    <t>たわみ接手</t>
    <rPh sb="3" eb="5">
      <t>ツギテ</t>
    </rPh>
    <phoneticPr fontId="44"/>
  </si>
  <si>
    <t>換気</t>
    <rPh sb="0" eb="2">
      <t>カンキ</t>
    </rPh>
    <phoneticPr fontId="44"/>
  </si>
  <si>
    <t>空調</t>
    <rPh sb="0" eb="2">
      <t>クウチョウ</t>
    </rPh>
    <phoneticPr fontId="44"/>
  </si>
  <si>
    <t>逆止弁</t>
    <rPh sb="0" eb="3">
      <t>ギャクシベン</t>
    </rPh>
    <phoneticPr fontId="48"/>
  </si>
  <si>
    <t>塩ビ小口径桝（汚水・雑排水）</t>
    <rPh sb="0" eb="1">
      <t>エン</t>
    </rPh>
    <rPh sb="2" eb="3">
      <t>ショウ</t>
    </rPh>
    <rPh sb="3" eb="5">
      <t>コウケイ</t>
    </rPh>
    <rPh sb="5" eb="6">
      <t>マス</t>
    </rPh>
    <rPh sb="7" eb="9">
      <t>オスイ</t>
    </rPh>
    <rPh sb="10" eb="13">
      <t>ザツハイスイ</t>
    </rPh>
    <rPh sb="13" eb="14">
      <t>スイケイ</t>
    </rPh>
    <phoneticPr fontId="48"/>
  </si>
  <si>
    <t>塩ビ小口径桝（雨水）</t>
    <rPh sb="0" eb="1">
      <t>エン</t>
    </rPh>
    <rPh sb="2" eb="3">
      <t>ショウ</t>
    </rPh>
    <rPh sb="3" eb="5">
      <t>コウケイ</t>
    </rPh>
    <rPh sb="5" eb="6">
      <t>マス</t>
    </rPh>
    <rPh sb="7" eb="9">
      <t>ウスイ</t>
    </rPh>
    <rPh sb="9" eb="10">
      <t>スイケイ</t>
    </rPh>
    <phoneticPr fontId="48"/>
  </si>
  <si>
    <t>機械斫り</t>
    <rPh sb="0" eb="3">
      <t>キカイハツ</t>
    </rPh>
    <phoneticPr fontId="48"/>
  </si>
  <si>
    <t>硬質塩化ビニル管 VU（雨水）</t>
    <rPh sb="0" eb="2">
      <t>コウシツ</t>
    </rPh>
    <rPh sb="2" eb="4">
      <t>エンカ</t>
    </rPh>
    <rPh sb="7" eb="8">
      <t>カン</t>
    </rPh>
    <rPh sb="12" eb="14">
      <t>ウスイ</t>
    </rPh>
    <rPh sb="14" eb="15">
      <t>スイケイ</t>
    </rPh>
    <phoneticPr fontId="48"/>
  </si>
  <si>
    <t>フレキシブルジョイント</t>
    <phoneticPr fontId="44"/>
  </si>
  <si>
    <t>テスト弁</t>
    <rPh sb="3" eb="4">
      <t>ベン</t>
    </rPh>
    <phoneticPr fontId="2"/>
  </si>
  <si>
    <t>消防申請手続費</t>
    <rPh sb="0" eb="2">
      <t>ショウボウ</t>
    </rPh>
    <rPh sb="2" eb="4">
      <t>シンセイ</t>
    </rPh>
    <rPh sb="4" eb="6">
      <t>テツヅ</t>
    </rPh>
    <rPh sb="6" eb="7">
      <t>ヒ</t>
    </rPh>
    <phoneticPr fontId="44"/>
  </si>
  <si>
    <t>試験立合共</t>
    <rPh sb="0" eb="2">
      <t>シケン</t>
    </rPh>
    <rPh sb="2" eb="3">
      <t>タ</t>
    </rPh>
    <rPh sb="3" eb="4">
      <t>ア</t>
    </rPh>
    <rPh sb="4" eb="5">
      <t>トモ</t>
    </rPh>
    <phoneticPr fontId="44"/>
  </si>
  <si>
    <t>（SUS・歩路用）取付共</t>
    <rPh sb="5" eb="6">
      <t>アユミ</t>
    </rPh>
    <rPh sb="6" eb="7">
      <t>ロ</t>
    </rPh>
    <rPh sb="7" eb="8">
      <t>ヨウ</t>
    </rPh>
    <rPh sb="9" eb="10">
      <t>ト</t>
    </rPh>
    <rPh sb="10" eb="11">
      <t>ツ</t>
    </rPh>
    <rPh sb="11" eb="12">
      <t>トモ</t>
    </rPh>
    <phoneticPr fontId="44"/>
  </si>
  <si>
    <t>ベビーベット</t>
    <phoneticPr fontId="2"/>
  </si>
  <si>
    <t>ベビーチェア</t>
    <phoneticPr fontId="2"/>
  </si>
  <si>
    <t>YKA25R</t>
    <phoneticPr fontId="2"/>
  </si>
  <si>
    <t>YKA15R</t>
    <phoneticPr fontId="2"/>
  </si>
  <si>
    <t>屋外埋設　25A</t>
    <rPh sb="0" eb="2">
      <t>オクガイ</t>
    </rPh>
    <rPh sb="2" eb="4">
      <t>マイセツ</t>
    </rPh>
    <phoneticPr fontId="48"/>
  </si>
  <si>
    <t>ソフトシール仕切弁</t>
    <rPh sb="6" eb="8">
      <t>シキ</t>
    </rPh>
    <rPh sb="8" eb="9">
      <t>ベン</t>
    </rPh>
    <phoneticPr fontId="44"/>
  </si>
  <si>
    <t>VC-3</t>
    <phoneticPr fontId="2"/>
  </si>
  <si>
    <t>弁桝撤去</t>
    <rPh sb="0" eb="2">
      <t>ベンマス</t>
    </rPh>
    <rPh sb="2" eb="4">
      <t>テッキョ</t>
    </rPh>
    <phoneticPr fontId="44"/>
  </si>
  <si>
    <t>仕切弁撤去</t>
    <rPh sb="0" eb="3">
      <t>シキリベン</t>
    </rPh>
    <rPh sb="3" eb="5">
      <t>テッキョ</t>
    </rPh>
    <phoneticPr fontId="44"/>
  </si>
  <si>
    <t>量水器桝</t>
    <rPh sb="0" eb="4">
      <t>リョウスイキマス</t>
    </rPh>
    <phoneticPr fontId="2"/>
  </si>
  <si>
    <t>MC-3</t>
    <phoneticPr fontId="2"/>
  </si>
  <si>
    <t>100A</t>
    <phoneticPr fontId="2"/>
  </si>
  <si>
    <t>125A</t>
    <phoneticPr fontId="2"/>
  </si>
  <si>
    <t>機械室・便所　100A</t>
    <rPh sb="0" eb="3">
      <t>キカイシツ</t>
    </rPh>
    <rPh sb="4" eb="6">
      <t>ベンジョ</t>
    </rPh>
    <phoneticPr fontId="48"/>
  </si>
  <si>
    <t>塗装工事</t>
    <rPh sb="0" eb="4">
      <t>トソウコウジ</t>
    </rPh>
    <phoneticPr fontId="48"/>
  </si>
  <si>
    <t>COA　100A</t>
    <phoneticPr fontId="48"/>
  </si>
  <si>
    <t>CO　75A</t>
    <phoneticPr fontId="48"/>
  </si>
  <si>
    <t>COA　75A</t>
    <phoneticPr fontId="48"/>
  </si>
  <si>
    <t>機械室･便所　75A</t>
    <rPh sb="0" eb="3">
      <t>キカイシツ</t>
    </rPh>
    <rPh sb="4" eb="6">
      <t>ベンジョ</t>
    </rPh>
    <phoneticPr fontId="48"/>
  </si>
  <si>
    <t>屋内一般　75A</t>
    <rPh sb="0" eb="2">
      <t>オクナイ</t>
    </rPh>
    <rPh sb="2" eb="4">
      <t>イッパン</t>
    </rPh>
    <phoneticPr fontId="48"/>
  </si>
  <si>
    <t>SC</t>
    <phoneticPr fontId="44"/>
  </si>
  <si>
    <t>屋外露出　50A</t>
    <rPh sb="0" eb="4">
      <t>オクガイロシュツ</t>
    </rPh>
    <phoneticPr fontId="48"/>
  </si>
  <si>
    <t>エキスパンションジョイント</t>
    <phoneticPr fontId="44"/>
  </si>
  <si>
    <t>FJ（消防認定品）</t>
    <rPh sb="3" eb="5">
      <t>ショウボウ</t>
    </rPh>
    <rPh sb="5" eb="8">
      <t>ニンテイヒン</t>
    </rPh>
    <phoneticPr fontId="44"/>
  </si>
  <si>
    <t>化粧パネル及び本体側面塗装費</t>
    <rPh sb="0" eb="2">
      <t>ケショウ</t>
    </rPh>
    <rPh sb="5" eb="6">
      <t>オヨ</t>
    </rPh>
    <rPh sb="7" eb="9">
      <t>ホンタイ</t>
    </rPh>
    <rPh sb="9" eb="11">
      <t>ソクメン</t>
    </rPh>
    <rPh sb="11" eb="14">
      <t>トソウヒ</t>
    </rPh>
    <phoneticPr fontId="44"/>
  </si>
  <si>
    <t>個</t>
    <rPh sb="0" eb="1">
      <t>コ</t>
    </rPh>
    <phoneticPr fontId="44"/>
  </si>
  <si>
    <t>風量測定口</t>
    <rPh sb="0" eb="2">
      <t>フウリョウ</t>
    </rPh>
    <rPh sb="2" eb="4">
      <t>ソクテイ</t>
    </rPh>
    <rPh sb="4" eb="5">
      <t>クチ</t>
    </rPh>
    <phoneticPr fontId="44"/>
  </si>
  <si>
    <t>電極5P、保持器</t>
    <rPh sb="0" eb="2">
      <t>デンキョク</t>
    </rPh>
    <rPh sb="5" eb="8">
      <t>ホジキ</t>
    </rPh>
    <phoneticPr fontId="44"/>
  </si>
  <si>
    <t>面</t>
    <rPh sb="0" eb="1">
      <t>メン</t>
    </rPh>
    <phoneticPr fontId="44"/>
  </si>
  <si>
    <t>ケーブル</t>
    <phoneticPr fontId="44"/>
  </si>
  <si>
    <t>EM-CEE　　管内</t>
    <rPh sb="8" eb="9">
      <t>ナイ</t>
    </rPh>
    <phoneticPr fontId="44"/>
  </si>
  <si>
    <t>1.25-2C</t>
    <phoneticPr fontId="44"/>
  </si>
  <si>
    <t>1.25-3C</t>
    <phoneticPr fontId="44"/>
  </si>
  <si>
    <t>1.25-4C</t>
    <phoneticPr fontId="44"/>
  </si>
  <si>
    <t>1.25-5C</t>
    <phoneticPr fontId="44"/>
  </si>
  <si>
    <t>1.25-10</t>
    <phoneticPr fontId="44"/>
  </si>
  <si>
    <t>EM-CEES　　管内</t>
    <rPh sb="9" eb="10">
      <t>ナイ</t>
    </rPh>
    <phoneticPr fontId="44"/>
  </si>
  <si>
    <t>EM-IPEES　　管内</t>
    <rPh sb="10" eb="11">
      <t>ナイ</t>
    </rPh>
    <phoneticPr fontId="44"/>
  </si>
  <si>
    <t>0.9-1P</t>
    <phoneticPr fontId="44"/>
  </si>
  <si>
    <t>EM-MEES　　管内</t>
    <rPh sb="9" eb="10">
      <t>ナイ</t>
    </rPh>
    <phoneticPr fontId="44"/>
  </si>
  <si>
    <t>0.9-2C</t>
    <phoneticPr fontId="44"/>
  </si>
  <si>
    <t>EM-CEE　　コロガシ</t>
    <phoneticPr fontId="44"/>
  </si>
  <si>
    <t>1.25-10C</t>
    <phoneticPr fontId="44"/>
  </si>
  <si>
    <t>EM-CEES　　コロガシ</t>
    <phoneticPr fontId="44"/>
  </si>
  <si>
    <t>EM-IPEES　　コロガシ</t>
    <phoneticPr fontId="44"/>
  </si>
  <si>
    <t>EM-MEES　　コロガシ</t>
    <phoneticPr fontId="44"/>
  </si>
  <si>
    <t>EM-CEES　　ラック</t>
    <phoneticPr fontId="44"/>
  </si>
  <si>
    <t>電線管</t>
    <rPh sb="0" eb="3">
      <t>デンセンカン</t>
    </rPh>
    <phoneticPr fontId="44"/>
  </si>
  <si>
    <t>E19　露出（塗装有）</t>
    <rPh sb="4" eb="6">
      <t>ロシュツ</t>
    </rPh>
    <rPh sb="7" eb="9">
      <t>トソウ</t>
    </rPh>
    <rPh sb="9" eb="10">
      <t>ア</t>
    </rPh>
    <phoneticPr fontId="44"/>
  </si>
  <si>
    <t>G16　露出（塗装有）</t>
    <rPh sb="4" eb="6">
      <t>ロシュツ</t>
    </rPh>
    <rPh sb="7" eb="9">
      <t>トソウ</t>
    </rPh>
    <rPh sb="9" eb="10">
      <t>アリ</t>
    </rPh>
    <phoneticPr fontId="44"/>
  </si>
  <si>
    <t>G22　露出（塗装有）</t>
    <rPh sb="4" eb="6">
      <t>ロシュツ</t>
    </rPh>
    <rPh sb="7" eb="9">
      <t>トソウ</t>
    </rPh>
    <rPh sb="9" eb="10">
      <t>アリ</t>
    </rPh>
    <phoneticPr fontId="44"/>
  </si>
  <si>
    <t>G28　露出（塗装有）</t>
    <rPh sb="4" eb="6">
      <t>ロシュツ</t>
    </rPh>
    <rPh sb="7" eb="9">
      <t>トソウ</t>
    </rPh>
    <rPh sb="9" eb="10">
      <t>アリ</t>
    </rPh>
    <phoneticPr fontId="44"/>
  </si>
  <si>
    <t>PF22　隠ぺい</t>
    <rPh sb="5" eb="6">
      <t>イン</t>
    </rPh>
    <phoneticPr fontId="44"/>
  </si>
  <si>
    <t>FEP30　埋設</t>
    <rPh sb="6" eb="8">
      <t>マイセツ</t>
    </rPh>
    <phoneticPr fontId="44"/>
  </si>
  <si>
    <t>プリカ</t>
    <phoneticPr fontId="44"/>
  </si>
  <si>
    <t>#17（WP）</t>
    <phoneticPr fontId="44"/>
  </si>
  <si>
    <t>#24（WP）</t>
    <phoneticPr fontId="44"/>
  </si>
  <si>
    <t>防火区画貫通部処理</t>
    <rPh sb="0" eb="2">
      <t>ボウカ</t>
    </rPh>
    <rPh sb="2" eb="4">
      <t>クカク</t>
    </rPh>
    <rPh sb="4" eb="6">
      <t>カンツウ</t>
    </rPh>
    <rPh sb="6" eb="7">
      <t>ブ</t>
    </rPh>
    <rPh sb="7" eb="9">
      <t>ショリ</t>
    </rPh>
    <phoneticPr fontId="44"/>
  </si>
  <si>
    <t>＃19</t>
    <phoneticPr fontId="44"/>
  </si>
  <si>
    <t>＃25</t>
    <phoneticPr fontId="44"/>
  </si>
  <si>
    <t>＃31</t>
    <phoneticPr fontId="44"/>
  </si>
  <si>
    <t>アウトレットボックス</t>
    <phoneticPr fontId="44"/>
  </si>
  <si>
    <t>リモコン他機器類取付結線作業費</t>
    <rPh sb="4" eb="5">
      <t>ホカ</t>
    </rPh>
    <rPh sb="5" eb="7">
      <t>キキ</t>
    </rPh>
    <rPh sb="7" eb="8">
      <t>ルイ</t>
    </rPh>
    <phoneticPr fontId="44"/>
  </si>
  <si>
    <t>ハンドホール</t>
    <phoneticPr fontId="44"/>
  </si>
  <si>
    <t>H1-9（T8）</t>
    <phoneticPr fontId="44"/>
  </si>
  <si>
    <t>土工事</t>
    <rPh sb="0" eb="3">
      <t>ドコウジ</t>
    </rPh>
    <phoneticPr fontId="44"/>
  </si>
  <si>
    <t>ガス用ポリエチレン被覆鋼管</t>
    <rPh sb="2" eb="3">
      <t>ヨウ</t>
    </rPh>
    <rPh sb="9" eb="11">
      <t>ヒフク</t>
    </rPh>
    <rPh sb="11" eb="13">
      <t>コウカン</t>
    </rPh>
    <phoneticPr fontId="48"/>
  </si>
  <si>
    <t>既設中央監視装置改造費</t>
    <rPh sb="0" eb="2">
      <t>キセツ</t>
    </rPh>
    <rPh sb="2" eb="4">
      <t>チュウオウ</t>
    </rPh>
    <rPh sb="4" eb="6">
      <t>カンシ</t>
    </rPh>
    <rPh sb="6" eb="8">
      <t>ソウチ</t>
    </rPh>
    <rPh sb="8" eb="10">
      <t>カイゾウ</t>
    </rPh>
    <rPh sb="10" eb="11">
      <t>ヒ</t>
    </rPh>
    <phoneticPr fontId="2"/>
  </si>
  <si>
    <t>既設集中リモコン制御盤改造費</t>
    <rPh sb="0" eb="2">
      <t>キセツ</t>
    </rPh>
    <rPh sb="2" eb="4">
      <t>シュウチュウ</t>
    </rPh>
    <rPh sb="8" eb="11">
      <t>セイギョバン</t>
    </rPh>
    <rPh sb="11" eb="14">
      <t>カイゾウヒ</t>
    </rPh>
    <phoneticPr fontId="2"/>
  </si>
  <si>
    <t>システムエンジニアリング費</t>
    <rPh sb="12" eb="13">
      <t>ヒ</t>
    </rPh>
    <phoneticPr fontId="2"/>
  </si>
  <si>
    <t>（排水ポンプ廻り制御）</t>
    <rPh sb="1" eb="3">
      <t>ハイスイ</t>
    </rPh>
    <rPh sb="6" eb="7">
      <t>マワ</t>
    </rPh>
    <rPh sb="8" eb="10">
      <t>セイギョ</t>
    </rPh>
    <phoneticPr fontId="2"/>
  </si>
  <si>
    <t>1.25-6C</t>
    <phoneticPr fontId="44"/>
  </si>
  <si>
    <t>機器付属ケーブル工事</t>
    <rPh sb="0" eb="2">
      <t>キキ</t>
    </rPh>
    <rPh sb="2" eb="4">
      <t>フゾク</t>
    </rPh>
    <rPh sb="8" eb="10">
      <t>コウジ</t>
    </rPh>
    <phoneticPr fontId="44"/>
  </si>
  <si>
    <t>EM-MEES　　ラック</t>
    <phoneticPr fontId="44"/>
  </si>
  <si>
    <t>EM-IPEES　　ラック</t>
    <phoneticPr fontId="44"/>
  </si>
  <si>
    <t>G36　露出（塗装有）</t>
    <rPh sb="4" eb="6">
      <t>ロシュツ</t>
    </rPh>
    <rPh sb="7" eb="9">
      <t>トソウ</t>
    </rPh>
    <rPh sb="9" eb="10">
      <t>アリ</t>
    </rPh>
    <phoneticPr fontId="44"/>
  </si>
  <si>
    <t>PF16　隠ぺい</t>
    <rPh sb="5" eb="6">
      <t>イン</t>
    </rPh>
    <phoneticPr fontId="44"/>
  </si>
  <si>
    <t>プルボックス</t>
    <phoneticPr fontId="44"/>
  </si>
  <si>
    <t>地中埋設標</t>
    <rPh sb="0" eb="2">
      <t>チチュウ</t>
    </rPh>
    <rPh sb="2" eb="4">
      <t>マイセツ</t>
    </rPh>
    <rPh sb="4" eb="5">
      <t>シルベ</t>
    </rPh>
    <phoneticPr fontId="2"/>
  </si>
  <si>
    <t>コンクリート製</t>
    <rPh sb="6" eb="7">
      <t>セイ</t>
    </rPh>
    <phoneticPr fontId="44"/>
  </si>
  <si>
    <t>盤搬入費</t>
    <rPh sb="0" eb="1">
      <t>バン</t>
    </rPh>
    <rPh sb="1" eb="4">
      <t>ハンニュウヒ</t>
    </rPh>
    <phoneticPr fontId="44"/>
  </si>
  <si>
    <t>個</t>
    <rPh sb="0" eb="1">
      <t>コ</t>
    </rPh>
    <phoneticPr fontId="44"/>
  </si>
  <si>
    <t>配管塗装費（白裸管）</t>
    <rPh sb="0" eb="5">
      <t>ハイカントソウヒ</t>
    </rPh>
    <rPh sb="6" eb="7">
      <t>シロ</t>
    </rPh>
    <rPh sb="7" eb="9">
      <t>ハダカカン</t>
    </rPh>
    <phoneticPr fontId="44"/>
  </si>
  <si>
    <t>50A</t>
    <phoneticPr fontId="44"/>
  </si>
  <si>
    <t>ｍ</t>
    <phoneticPr fontId="44"/>
  </si>
  <si>
    <t>ガスメーター取付費</t>
    <rPh sb="6" eb="7">
      <t>ト</t>
    </rPh>
    <rPh sb="7" eb="8">
      <t>ツ</t>
    </rPh>
    <rPh sb="8" eb="9">
      <t>ヒ</t>
    </rPh>
    <phoneticPr fontId="44"/>
  </si>
  <si>
    <t>配管用炭素鋼鋼管　SGP-白</t>
    <rPh sb="0" eb="3">
      <t>ハイカンヨウ</t>
    </rPh>
    <rPh sb="3" eb="8">
      <t>タンソコウコウカン</t>
    </rPh>
    <rPh sb="13" eb="14">
      <t>シロ</t>
    </rPh>
    <phoneticPr fontId="48"/>
  </si>
  <si>
    <t>80A（免振継手）BSJN-10K、耐食カバー付</t>
    <rPh sb="4" eb="8">
      <t>メンシンツギテ</t>
    </rPh>
    <rPh sb="18" eb="20">
      <t>タイショク</t>
    </rPh>
    <rPh sb="23" eb="24">
      <t>ツキ</t>
    </rPh>
    <phoneticPr fontId="48"/>
  </si>
  <si>
    <t>配管塗装（白裸管）</t>
    <rPh sb="0" eb="4">
      <t>ハイカントソウ</t>
    </rPh>
    <rPh sb="5" eb="6">
      <t>シロ</t>
    </rPh>
    <rPh sb="6" eb="7">
      <t>ハダカ</t>
    </rPh>
    <rPh sb="7" eb="8">
      <t>カン</t>
    </rPh>
    <phoneticPr fontId="48"/>
  </si>
  <si>
    <t>直接工事費　合計</t>
    <rPh sb="0" eb="2">
      <t>チョクセツ</t>
    </rPh>
    <rPh sb="2" eb="5">
      <t>コウジヒ</t>
    </rPh>
    <rPh sb="6" eb="8">
      <t>ゴウケイ</t>
    </rPh>
    <phoneticPr fontId="44"/>
  </si>
  <si>
    <t>区画貫通部　短管ダクト</t>
    <rPh sb="0" eb="2">
      <t>クカク</t>
    </rPh>
    <rPh sb="2" eb="5">
      <t>カンツウブ</t>
    </rPh>
    <rPh sb="6" eb="8">
      <t>タンカン</t>
    </rPh>
    <phoneticPr fontId="44"/>
  </si>
  <si>
    <t>1.6t</t>
    <phoneticPr fontId="44"/>
  </si>
  <si>
    <t>㎡</t>
    <phoneticPr fontId="44"/>
  </si>
  <si>
    <t>区画貫通部　短管ダクト</t>
    <rPh sb="0" eb="5">
      <t>クカクカンツウブ</t>
    </rPh>
    <rPh sb="6" eb="8">
      <t>タンカン</t>
    </rPh>
    <phoneticPr fontId="44"/>
  </si>
  <si>
    <t>400×400</t>
    <phoneticPr fontId="44"/>
  </si>
  <si>
    <t>VHS （結露防止型）</t>
    <rPh sb="5" eb="7">
      <t>ケツロ</t>
    </rPh>
    <rPh sb="7" eb="10">
      <t>ボウシガタ</t>
    </rPh>
    <phoneticPr fontId="44"/>
  </si>
  <si>
    <t>550×550×450H</t>
    <phoneticPr fontId="44"/>
  </si>
  <si>
    <t>制気口BOX　（Ｌ種内貼　黒）</t>
    <rPh sb="0" eb="1">
      <t>セイ</t>
    </rPh>
    <rPh sb="1" eb="2">
      <t>キ</t>
    </rPh>
    <rPh sb="2" eb="3">
      <t>クチ</t>
    </rPh>
    <rPh sb="9" eb="10">
      <t>シュ</t>
    </rPh>
    <rPh sb="10" eb="12">
      <t>ウチバ</t>
    </rPh>
    <rPh sb="13" eb="14">
      <t>クロ</t>
    </rPh>
    <phoneticPr fontId="44"/>
  </si>
  <si>
    <t>1000×150</t>
    <phoneticPr fontId="44"/>
  </si>
  <si>
    <t>GV（結露防止型）</t>
    <rPh sb="3" eb="5">
      <t>ケツロ</t>
    </rPh>
    <rPh sb="5" eb="8">
      <t>ボウシガタ</t>
    </rPh>
    <phoneticPr fontId="44"/>
  </si>
  <si>
    <t>1100×150</t>
    <phoneticPr fontId="44"/>
  </si>
  <si>
    <t>350×350</t>
    <phoneticPr fontId="44"/>
  </si>
  <si>
    <t>1250×400×400H</t>
    <phoneticPr fontId="44"/>
  </si>
  <si>
    <t>500×500×450H</t>
    <phoneticPr fontId="44"/>
  </si>
  <si>
    <t>1150×400×400H</t>
    <phoneticPr fontId="44"/>
  </si>
  <si>
    <t>500×500×450H　外面黒色塗装</t>
    <rPh sb="13" eb="15">
      <t>ガイメン</t>
    </rPh>
    <rPh sb="15" eb="16">
      <t>クロ</t>
    </rPh>
    <rPh sb="16" eb="17">
      <t>イロ</t>
    </rPh>
    <rPh sb="17" eb="19">
      <t>トソウ</t>
    </rPh>
    <phoneticPr fontId="44"/>
  </si>
  <si>
    <t>700×250</t>
    <phoneticPr fontId="44"/>
  </si>
  <si>
    <t>制気口ＢＯＸ（GW外貼り）</t>
    <rPh sb="0" eb="3">
      <t>セイキコウ</t>
    </rPh>
    <rPh sb="9" eb="10">
      <t>ソト</t>
    </rPh>
    <rPh sb="10" eb="11">
      <t>ハ</t>
    </rPh>
    <phoneticPr fontId="44"/>
  </si>
  <si>
    <t>1150×400×400H　外面黒色塗装</t>
    <rPh sb="14" eb="16">
      <t>ガイメン</t>
    </rPh>
    <rPh sb="16" eb="17">
      <t>クロ</t>
    </rPh>
    <rPh sb="17" eb="18">
      <t>イロ</t>
    </rPh>
    <rPh sb="18" eb="20">
      <t>トソウ</t>
    </rPh>
    <phoneticPr fontId="44"/>
  </si>
  <si>
    <t>VL-2（結露防止型）</t>
    <rPh sb="5" eb="7">
      <t>ケツロ</t>
    </rPh>
    <rPh sb="7" eb="10">
      <t>ボウシガタ</t>
    </rPh>
    <phoneticPr fontId="44"/>
  </si>
  <si>
    <t>1000L</t>
    <phoneticPr fontId="44"/>
  </si>
  <si>
    <t>VH（開閉型・10M防虫網）</t>
    <rPh sb="3" eb="6">
      <t>カイヘイガタ</t>
    </rPh>
    <rPh sb="10" eb="13">
      <t>ボウチュウアミ</t>
    </rPh>
    <phoneticPr fontId="44"/>
  </si>
  <si>
    <t>850×400×400（内面黒色塗装）</t>
    <phoneticPr fontId="44"/>
  </si>
  <si>
    <t>300×300</t>
    <phoneticPr fontId="44"/>
  </si>
  <si>
    <t>450×450×450H　外面黒色塗装</t>
    <rPh sb="13" eb="15">
      <t>ガイメン</t>
    </rPh>
    <rPh sb="15" eb="17">
      <t>クロイロ</t>
    </rPh>
    <rPh sb="17" eb="19">
      <t>トソウ</t>
    </rPh>
    <phoneticPr fontId="44"/>
  </si>
  <si>
    <t>800×150</t>
    <phoneticPr fontId="44"/>
  </si>
  <si>
    <t>800×300</t>
    <phoneticPr fontId="44"/>
  </si>
  <si>
    <t>600×600</t>
    <phoneticPr fontId="44"/>
  </si>
  <si>
    <t>750×750×400H　外面黒色塗装</t>
    <rPh sb="13" eb="15">
      <t>ガイメン</t>
    </rPh>
    <rPh sb="15" eb="16">
      <t>クロ</t>
    </rPh>
    <rPh sb="16" eb="17">
      <t>イロ</t>
    </rPh>
    <rPh sb="17" eb="19">
      <t>トソウ</t>
    </rPh>
    <phoneticPr fontId="44"/>
  </si>
  <si>
    <t>VHS （結露防止・開閉型・ｻﾗﾝﾌｨﾙﾀｰ）</t>
    <rPh sb="5" eb="7">
      <t>ケツロ</t>
    </rPh>
    <rPh sb="7" eb="9">
      <t>ボウシ</t>
    </rPh>
    <rPh sb="10" eb="13">
      <t>カイヘイガタ</t>
    </rPh>
    <phoneticPr fontId="44"/>
  </si>
  <si>
    <t>750×400×400（内面黒色塗装）</t>
    <phoneticPr fontId="44"/>
  </si>
  <si>
    <t>600×200</t>
    <phoneticPr fontId="44"/>
  </si>
  <si>
    <t>VL-3（結露防止型）</t>
    <rPh sb="5" eb="7">
      <t>ケツロ</t>
    </rPh>
    <rPh sb="7" eb="10">
      <t>ボウシガタ</t>
    </rPh>
    <phoneticPr fontId="44"/>
  </si>
  <si>
    <t>1400L</t>
    <phoneticPr fontId="44"/>
  </si>
  <si>
    <t>1550×400×400H</t>
    <phoneticPr fontId="44"/>
  </si>
  <si>
    <t>ACP-1</t>
    <phoneticPr fontId="44"/>
  </si>
  <si>
    <t>冷房能力：11.0kw、暖房能力：14.0kw</t>
    <rPh sb="0" eb="2">
      <t>レイボウ</t>
    </rPh>
    <rPh sb="2" eb="4">
      <t>ノウリョク</t>
    </rPh>
    <phoneticPr fontId="44"/>
  </si>
  <si>
    <t>3φ×200V×3.54kw</t>
    <phoneticPr fontId="44"/>
  </si>
  <si>
    <t>ステンレス製防雪フード（吸込・吹出）</t>
    <rPh sb="5" eb="6">
      <t>セイ</t>
    </rPh>
    <rPh sb="6" eb="8">
      <t>ボウセツ</t>
    </rPh>
    <rPh sb="12" eb="14">
      <t>スイコ</t>
    </rPh>
    <rPh sb="15" eb="17">
      <t>フキダシ</t>
    </rPh>
    <phoneticPr fontId="44"/>
  </si>
  <si>
    <t>電極3P、保持器</t>
    <rPh sb="0" eb="2">
      <t>デンキョク</t>
    </rPh>
    <rPh sb="5" eb="8">
      <t>ホジキ</t>
    </rPh>
    <phoneticPr fontId="44"/>
  </si>
  <si>
    <t>電磁弁</t>
    <rPh sb="0" eb="3">
      <t>デンジベン</t>
    </rPh>
    <phoneticPr fontId="44"/>
  </si>
  <si>
    <t>20A</t>
    <phoneticPr fontId="44"/>
  </si>
  <si>
    <t>洋風大便器（リモデル）</t>
    <phoneticPr fontId="2"/>
  </si>
  <si>
    <t>洋風大便器（壁排水）</t>
    <rPh sb="6" eb="9">
      <t>カベハイスイ</t>
    </rPh>
    <phoneticPr fontId="2"/>
  </si>
  <si>
    <t>洋風大便器（一般品）</t>
    <rPh sb="6" eb="9">
      <t>イッパンヒン</t>
    </rPh>
    <phoneticPr fontId="2"/>
  </si>
  <si>
    <t>壁掛け洗面器</t>
    <rPh sb="0" eb="2">
      <t>カベカ</t>
    </rPh>
    <phoneticPr fontId="44"/>
  </si>
  <si>
    <t>シングルレバー混合栓</t>
    <rPh sb="7" eb="10">
      <t>コンゴウセン</t>
    </rPh>
    <phoneticPr fontId="2"/>
  </si>
  <si>
    <t>TKS05311J</t>
    <phoneticPr fontId="44"/>
  </si>
  <si>
    <t>横水栓</t>
    <rPh sb="0" eb="3">
      <t>ヨコスイセン</t>
    </rPh>
    <phoneticPr fontId="2"/>
  </si>
  <si>
    <t>T28AUNH13</t>
    <phoneticPr fontId="44"/>
  </si>
  <si>
    <t>T28AKUH13</t>
    <phoneticPr fontId="44"/>
  </si>
  <si>
    <t>W1200×600D</t>
    <phoneticPr fontId="2"/>
  </si>
  <si>
    <t>業務用ｽﾃﾝﾚｽ流し（水切付1槽ｼﾝｸ）</t>
    <rPh sb="0" eb="3">
      <t>ギョウムヨウ</t>
    </rPh>
    <rPh sb="8" eb="9">
      <t>ナガ</t>
    </rPh>
    <rPh sb="11" eb="13">
      <t>ミズキ</t>
    </rPh>
    <rPh sb="13" eb="14">
      <t>ツキ</t>
    </rPh>
    <rPh sb="15" eb="16">
      <t>ソウ</t>
    </rPh>
    <phoneticPr fontId="2"/>
  </si>
  <si>
    <t>散水栓T28AUNH13（ｽﾃﾝﾚｽ自立BOX共）</t>
    <rPh sb="0" eb="3">
      <t>サンスイセン</t>
    </rPh>
    <rPh sb="18" eb="20">
      <t>ジリツ</t>
    </rPh>
    <rPh sb="23" eb="24">
      <t>トモ</t>
    </rPh>
    <phoneticPr fontId="2"/>
  </si>
  <si>
    <t>散水栓T28AUNH13（ｽﾃﾝﾚｽ壁BOX共）</t>
    <rPh sb="0" eb="3">
      <t>サンスイセン</t>
    </rPh>
    <rPh sb="18" eb="19">
      <t>カベ</t>
    </rPh>
    <rPh sb="22" eb="23">
      <t>トモ</t>
    </rPh>
    <phoneticPr fontId="2"/>
  </si>
  <si>
    <t>散水栓T28AUNH13（ｽﾃﾝﾚｽBOX共）</t>
    <rPh sb="0" eb="3">
      <t>サンスイセン</t>
    </rPh>
    <rPh sb="21" eb="22">
      <t>トモ</t>
    </rPh>
    <phoneticPr fontId="2"/>
  </si>
  <si>
    <t>LSA125CC、YMK51K</t>
    <phoneticPr fontId="44"/>
  </si>
  <si>
    <t>TW-1</t>
    <phoneticPr fontId="44"/>
  </si>
  <si>
    <t>受水槽</t>
    <rPh sb="0" eb="2">
      <t>ジュスイ</t>
    </rPh>
    <rPh sb="2" eb="3">
      <t>ソウ</t>
    </rPh>
    <phoneticPr fontId="44"/>
  </si>
  <si>
    <t>基</t>
    <rPh sb="0" eb="1">
      <t>キ</t>
    </rPh>
    <phoneticPr fontId="44"/>
  </si>
  <si>
    <t>MH、内外梯子ほか付属品一式</t>
    <rPh sb="3" eb="5">
      <t>ナイガイ</t>
    </rPh>
    <rPh sb="5" eb="7">
      <t>ハシゴ</t>
    </rPh>
    <rPh sb="9" eb="11">
      <t>フゾク</t>
    </rPh>
    <rPh sb="11" eb="12">
      <t>ヒン</t>
    </rPh>
    <rPh sb="12" eb="14">
      <t>イッシキ</t>
    </rPh>
    <phoneticPr fontId="44"/>
  </si>
  <si>
    <t>制御盤、80A遮断弁×2</t>
    <rPh sb="0" eb="3">
      <t>セイギョバン</t>
    </rPh>
    <rPh sb="7" eb="9">
      <t>シャダン</t>
    </rPh>
    <rPh sb="9" eb="10">
      <t>ベン</t>
    </rPh>
    <phoneticPr fontId="44"/>
  </si>
  <si>
    <t>PU-1</t>
    <phoneticPr fontId="44"/>
  </si>
  <si>
    <t>給水ポンプユニット</t>
    <rPh sb="0" eb="2">
      <t>キュウスイ</t>
    </rPh>
    <phoneticPr fontId="44"/>
  </si>
  <si>
    <t>推定末端圧力一定インバーター制御</t>
    <rPh sb="0" eb="2">
      <t>スイテイ</t>
    </rPh>
    <rPh sb="2" eb="4">
      <t>マッタン</t>
    </rPh>
    <rPh sb="4" eb="6">
      <t>アツリョク</t>
    </rPh>
    <rPh sb="6" eb="8">
      <t>イッテイ</t>
    </rPh>
    <rPh sb="14" eb="16">
      <t>セイギョ</t>
    </rPh>
    <phoneticPr fontId="44"/>
  </si>
  <si>
    <t>制御盤、圧力計ほか付属品一式</t>
    <rPh sb="0" eb="3">
      <t>セイギョバン</t>
    </rPh>
    <rPh sb="4" eb="7">
      <t>アツリョクケイ</t>
    </rPh>
    <rPh sb="9" eb="11">
      <t>フゾク</t>
    </rPh>
    <rPh sb="11" eb="12">
      <t>ヒン</t>
    </rPh>
    <rPh sb="12" eb="14">
      <t>イッシキ</t>
    </rPh>
    <phoneticPr fontId="44"/>
  </si>
  <si>
    <t>受水槽容量：有効8.0㎥、3.0×1.5×2.5H</t>
    <rPh sb="0" eb="3">
      <t>ジュスイソウ</t>
    </rPh>
    <rPh sb="3" eb="5">
      <t>ヨウリョウ</t>
    </rPh>
    <rPh sb="6" eb="8">
      <t>ユウコウ</t>
    </rPh>
    <phoneticPr fontId="44"/>
  </si>
  <si>
    <t>ポンプ室付、SUS444（気相部329J4L）製</t>
    <rPh sb="3" eb="4">
      <t>シツ</t>
    </rPh>
    <rPh sb="4" eb="5">
      <t>ツキ</t>
    </rPh>
    <rPh sb="23" eb="24">
      <t>セイ</t>
    </rPh>
    <phoneticPr fontId="44"/>
  </si>
  <si>
    <t>2槽式複合板、1.5G、積雪震度1.5ｍ</t>
    <rPh sb="1" eb="2">
      <t>ソウ</t>
    </rPh>
    <rPh sb="2" eb="3">
      <t>シキ</t>
    </rPh>
    <rPh sb="3" eb="5">
      <t>フクゴウ</t>
    </rPh>
    <rPh sb="5" eb="6">
      <t>バン</t>
    </rPh>
    <rPh sb="12" eb="14">
      <t>セキセツ</t>
    </rPh>
    <rPh sb="14" eb="16">
      <t>シンド</t>
    </rPh>
    <phoneticPr fontId="44"/>
  </si>
  <si>
    <t>ポンプ室：3.0×3.0×2.5H 防火対応</t>
    <rPh sb="3" eb="4">
      <t>シツ</t>
    </rPh>
    <rPh sb="18" eb="22">
      <t>ボウカタイオウ</t>
    </rPh>
    <phoneticPr fontId="44"/>
  </si>
  <si>
    <t>発砲ポリスチレン保温30ｔ</t>
    <rPh sb="0" eb="2">
      <t>ハッポウ</t>
    </rPh>
    <rPh sb="8" eb="10">
      <t>ホオン</t>
    </rPh>
    <phoneticPr fontId="44"/>
  </si>
  <si>
    <t>3φ-200V×4.4kw（2.2+2.2）</t>
    <phoneticPr fontId="44"/>
  </si>
  <si>
    <t>40×65φ×360L/min×400Kpa</t>
    <phoneticPr fontId="44"/>
  </si>
  <si>
    <t>ステンレス製、並列交互運転、流し込み仕様</t>
    <rPh sb="5" eb="6">
      <t>セイ</t>
    </rPh>
    <rPh sb="7" eb="9">
      <t>ヘイレツ</t>
    </rPh>
    <rPh sb="9" eb="11">
      <t>コウゴ</t>
    </rPh>
    <rPh sb="11" eb="13">
      <t>ウンテン</t>
    </rPh>
    <rPh sb="14" eb="15">
      <t>ナガ</t>
    </rPh>
    <rPh sb="16" eb="17">
      <t>コ</t>
    </rPh>
    <rPh sb="18" eb="20">
      <t>シヨウ</t>
    </rPh>
    <phoneticPr fontId="44"/>
  </si>
  <si>
    <t>PFU-1</t>
    <phoneticPr fontId="44"/>
  </si>
  <si>
    <t>屋内消火栓ポンプユニット</t>
    <rPh sb="0" eb="2">
      <t>オクナイ</t>
    </rPh>
    <rPh sb="2" eb="5">
      <t>ショウカセン</t>
    </rPh>
    <phoneticPr fontId="44"/>
  </si>
  <si>
    <t>消防設備安全センター認定品、流し込み仕様</t>
    <rPh sb="0" eb="2">
      <t>ショウボウ</t>
    </rPh>
    <rPh sb="2" eb="4">
      <t>セツビ</t>
    </rPh>
    <rPh sb="4" eb="6">
      <t>アンゼン</t>
    </rPh>
    <rPh sb="10" eb="13">
      <t>ニンテイヒン</t>
    </rPh>
    <rPh sb="14" eb="15">
      <t>ナガ</t>
    </rPh>
    <rPh sb="16" eb="17">
      <t>コ</t>
    </rPh>
    <rPh sb="18" eb="20">
      <t>シヨウ</t>
    </rPh>
    <phoneticPr fontId="44"/>
  </si>
  <si>
    <t>50φ×300L/min×72ｍ</t>
    <phoneticPr fontId="44"/>
  </si>
  <si>
    <t>水温上昇防止用逃し装置、性能試験装置</t>
    <rPh sb="0" eb="4">
      <t>スイオンジョウショウ</t>
    </rPh>
    <rPh sb="4" eb="7">
      <t>ボウシヨウ</t>
    </rPh>
    <rPh sb="7" eb="8">
      <t>ニ</t>
    </rPh>
    <rPh sb="9" eb="11">
      <t>ソウチ</t>
    </rPh>
    <rPh sb="12" eb="14">
      <t>セイノウ</t>
    </rPh>
    <rPh sb="14" eb="16">
      <t>シケン</t>
    </rPh>
    <rPh sb="16" eb="18">
      <t>ソウチ</t>
    </rPh>
    <phoneticPr fontId="44"/>
  </si>
  <si>
    <t>圧力計GV、CV、FJ、自動維持管理装置</t>
    <rPh sb="0" eb="3">
      <t>アツリョクケイ</t>
    </rPh>
    <rPh sb="12" eb="20">
      <t>ジドウイジカンリソウチ</t>
    </rPh>
    <phoneticPr fontId="44"/>
  </si>
  <si>
    <t>制御盤、補助加圧ポンプ用電源回路</t>
    <rPh sb="0" eb="3">
      <t>セイギョバン</t>
    </rPh>
    <rPh sb="4" eb="8">
      <t>ホジョカアツ</t>
    </rPh>
    <rPh sb="11" eb="12">
      <t>ヨウ</t>
    </rPh>
    <rPh sb="12" eb="16">
      <t>デンゲンカイロ</t>
    </rPh>
    <phoneticPr fontId="44"/>
  </si>
  <si>
    <t>PJU-1</t>
    <phoneticPr fontId="44"/>
  </si>
  <si>
    <t>補助加圧ポンプ</t>
    <rPh sb="0" eb="2">
      <t>ホジョ</t>
    </rPh>
    <rPh sb="2" eb="4">
      <t>カアツ</t>
    </rPh>
    <phoneticPr fontId="44"/>
  </si>
  <si>
    <t>屋内消火栓配管充水用、流し込み仕様</t>
    <rPh sb="0" eb="2">
      <t>オクナイ</t>
    </rPh>
    <rPh sb="2" eb="4">
      <t>ショウカ</t>
    </rPh>
    <rPh sb="4" eb="5">
      <t>セン</t>
    </rPh>
    <rPh sb="5" eb="7">
      <t>ハイカン</t>
    </rPh>
    <rPh sb="7" eb="9">
      <t>ジュウスイ</t>
    </rPh>
    <rPh sb="9" eb="10">
      <t>ヨウ</t>
    </rPh>
    <rPh sb="11" eb="12">
      <t>ナガ</t>
    </rPh>
    <rPh sb="13" eb="14">
      <t>コ</t>
    </rPh>
    <rPh sb="15" eb="17">
      <t>シヨウ</t>
    </rPh>
    <phoneticPr fontId="44"/>
  </si>
  <si>
    <t>32φ×30L/min×28ｍ</t>
    <phoneticPr fontId="44"/>
  </si>
  <si>
    <t>GV、CV、圧力計、圧力SW、凍結防止ﾋｰﾀｰ</t>
    <rPh sb="6" eb="9">
      <t>アツリョクケイ</t>
    </rPh>
    <rPh sb="10" eb="12">
      <t>アツリョク</t>
    </rPh>
    <rPh sb="15" eb="17">
      <t>トウケツ</t>
    </rPh>
    <rPh sb="17" eb="19">
      <t>ボウシ</t>
    </rPh>
    <phoneticPr fontId="44"/>
  </si>
  <si>
    <t>ﾕﾆｯﾄｶﾊﾞｰ、制御盤、外部出力（運転･故障）</t>
    <rPh sb="9" eb="12">
      <t>セイギョバン</t>
    </rPh>
    <rPh sb="13" eb="17">
      <t>ガイブシュツリョク</t>
    </rPh>
    <rPh sb="18" eb="20">
      <t>ウンテン</t>
    </rPh>
    <rPh sb="21" eb="23">
      <t>コショウ</t>
    </rPh>
    <phoneticPr fontId="44"/>
  </si>
  <si>
    <t>その他付属品一式</t>
    <rPh sb="2" eb="4">
      <t>フゾク</t>
    </rPh>
    <rPh sb="4" eb="5">
      <t>フゾク</t>
    </rPh>
    <rPh sb="5" eb="6">
      <t>ヒン</t>
    </rPh>
    <rPh sb="6" eb="8">
      <t>イッシキ</t>
    </rPh>
    <phoneticPr fontId="44"/>
  </si>
  <si>
    <t>屋内消火栓箱</t>
    <rPh sb="0" eb="2">
      <t>オクナイ</t>
    </rPh>
    <rPh sb="2" eb="5">
      <t>ショウカセン</t>
    </rPh>
    <rPh sb="5" eb="6">
      <t>ハコ</t>
    </rPh>
    <phoneticPr fontId="11"/>
  </si>
  <si>
    <t>易操作性1号消火栓箱（埋込･総合型）</t>
    <rPh sb="0" eb="4">
      <t>イソウサセイ</t>
    </rPh>
    <rPh sb="5" eb="6">
      <t>ゴウ</t>
    </rPh>
    <rPh sb="6" eb="8">
      <t>ショウカ</t>
    </rPh>
    <rPh sb="8" eb="9">
      <t>セン</t>
    </rPh>
    <rPh sb="9" eb="10">
      <t>ハコ</t>
    </rPh>
    <rPh sb="11" eb="12">
      <t>ウ</t>
    </rPh>
    <rPh sb="12" eb="13">
      <t>コ</t>
    </rPh>
    <rPh sb="14" eb="17">
      <t>ソウゴウガタ</t>
    </rPh>
    <phoneticPr fontId="44"/>
  </si>
  <si>
    <t>30Aﾉｽﾞﾙ、30A×30mﾎｰｽ、文字表示</t>
    <rPh sb="19" eb="23">
      <t>モジヒョウジ</t>
    </rPh>
    <phoneticPr fontId="44"/>
  </si>
  <si>
    <t>30A×90°消火栓弁（ﾘﾐｯﾀｰSW付）</t>
    <rPh sb="7" eb="9">
      <t>ショウカ</t>
    </rPh>
    <rPh sb="9" eb="10">
      <t>セン</t>
    </rPh>
    <rPh sb="10" eb="11">
      <t>ベン</t>
    </rPh>
    <rPh sb="19" eb="20">
      <t>ツキ</t>
    </rPh>
    <phoneticPr fontId="44"/>
  </si>
  <si>
    <t>ACP-2</t>
    <phoneticPr fontId="44"/>
  </si>
  <si>
    <t>空冷ＨＰエアコン</t>
    <rPh sb="0" eb="2">
      <t>クウレイ</t>
    </rPh>
    <phoneticPr fontId="44"/>
  </si>
  <si>
    <t>シングル、2方向天井カセット形</t>
    <rPh sb="6" eb="8">
      <t>ホウコウ</t>
    </rPh>
    <rPh sb="8" eb="10">
      <t>テンジョウ</t>
    </rPh>
    <rPh sb="14" eb="15">
      <t>ガタ</t>
    </rPh>
    <phoneticPr fontId="44"/>
  </si>
  <si>
    <t>3φ×200V×0.787kw</t>
    <phoneticPr fontId="44"/>
  </si>
  <si>
    <t>ACP-3</t>
    <phoneticPr fontId="44"/>
  </si>
  <si>
    <t>3φ×200V×0.631kw</t>
    <phoneticPr fontId="44"/>
  </si>
  <si>
    <t>ACP-4</t>
    <phoneticPr fontId="44"/>
  </si>
  <si>
    <t>ツイン、4方向天井カセット形</t>
    <rPh sb="5" eb="7">
      <t>ホウコウ</t>
    </rPh>
    <rPh sb="7" eb="9">
      <t>テンジョウ</t>
    </rPh>
    <rPh sb="13" eb="14">
      <t>ガタ</t>
    </rPh>
    <phoneticPr fontId="44"/>
  </si>
  <si>
    <t>冷房能力：7.1kw、暖房能力：8.0kw</t>
    <rPh sb="0" eb="2">
      <t>レイボウ</t>
    </rPh>
    <rPh sb="2" eb="4">
      <t>ノウリョク</t>
    </rPh>
    <phoneticPr fontId="44"/>
  </si>
  <si>
    <t>3φ×200V×1.63kw</t>
    <phoneticPr fontId="44"/>
  </si>
  <si>
    <t>MAC-1</t>
    <phoneticPr fontId="44"/>
  </si>
  <si>
    <t>ＥＨＰマルチエアコン室外機</t>
    <rPh sb="10" eb="13">
      <t>シツガイキ</t>
    </rPh>
    <phoneticPr fontId="44"/>
  </si>
  <si>
    <t>高ＣＯＰ形、24HP（12HP×2台の台数制御）</t>
    <rPh sb="0" eb="1">
      <t>コウ</t>
    </rPh>
    <rPh sb="4" eb="5">
      <t>ガタ</t>
    </rPh>
    <rPh sb="17" eb="18">
      <t>ダイ</t>
    </rPh>
    <rPh sb="19" eb="21">
      <t>ダイスウ</t>
    </rPh>
    <rPh sb="21" eb="23">
      <t>セイギョ</t>
    </rPh>
    <phoneticPr fontId="44"/>
  </si>
  <si>
    <t>冷房能力：67.0kw、暖房能力：77.5kw</t>
    <rPh sb="0" eb="2">
      <t>レイボウ</t>
    </rPh>
    <rPh sb="2" eb="4">
      <t>ノウリョク</t>
    </rPh>
    <phoneticPr fontId="44"/>
  </si>
  <si>
    <t>3φ×200V×16.7kw、高調波対策品</t>
    <rPh sb="15" eb="18">
      <t>コウチョウハ</t>
    </rPh>
    <rPh sb="18" eb="21">
      <t>タイサクヒン</t>
    </rPh>
    <phoneticPr fontId="44"/>
  </si>
  <si>
    <t>ﾄﾞﾚﾝパンﾋｰﾀｰ、防振架台</t>
    <rPh sb="11" eb="15">
      <t>ボウシンカダイ</t>
    </rPh>
    <phoneticPr fontId="44"/>
  </si>
  <si>
    <t>ステンレス製防雪フード（全吸込･吹出口）</t>
    <rPh sb="5" eb="6">
      <t>セイ</t>
    </rPh>
    <rPh sb="6" eb="8">
      <t>ボウセツ</t>
    </rPh>
    <rPh sb="12" eb="13">
      <t>ゼン</t>
    </rPh>
    <rPh sb="13" eb="14">
      <t>ス</t>
    </rPh>
    <rPh sb="14" eb="15">
      <t>コ</t>
    </rPh>
    <rPh sb="16" eb="18">
      <t>フキダシ</t>
    </rPh>
    <rPh sb="18" eb="19">
      <t>クチ</t>
    </rPh>
    <phoneticPr fontId="44"/>
  </si>
  <si>
    <t>グリーン購入法適合機種</t>
    <rPh sb="4" eb="7">
      <t>コウニュウホウ</t>
    </rPh>
    <rPh sb="7" eb="11">
      <t>テキゴウキシュ</t>
    </rPh>
    <phoneticPr fontId="44"/>
  </si>
  <si>
    <t>MAC-2</t>
    <phoneticPr fontId="44"/>
  </si>
  <si>
    <t>グリーン購入法適合機種、高COP形</t>
    <rPh sb="4" eb="7">
      <t>コウニュウホウ</t>
    </rPh>
    <rPh sb="7" eb="11">
      <t>テキゴウキシュ</t>
    </rPh>
    <rPh sb="12" eb="13">
      <t>コウ</t>
    </rPh>
    <rPh sb="16" eb="17">
      <t>ガタ</t>
    </rPh>
    <phoneticPr fontId="44"/>
  </si>
  <si>
    <t>32HP（12+12+8HPの3台数制御）</t>
    <rPh sb="16" eb="18">
      <t>ダイスウ</t>
    </rPh>
    <rPh sb="18" eb="20">
      <t>セイギョ</t>
    </rPh>
    <phoneticPr fontId="44"/>
  </si>
  <si>
    <t>3φ×200V×22.7kw、高調波対策品</t>
    <rPh sb="15" eb="18">
      <t>コウチョウハ</t>
    </rPh>
    <rPh sb="18" eb="21">
      <t>タイサクヒン</t>
    </rPh>
    <phoneticPr fontId="44"/>
  </si>
  <si>
    <t>冷房能力：90.0kw、暖房能力：100.0kw</t>
    <rPh sb="0" eb="2">
      <t>レイボウ</t>
    </rPh>
    <rPh sb="2" eb="4">
      <t>ノウリョク</t>
    </rPh>
    <phoneticPr fontId="44"/>
  </si>
  <si>
    <t>14HP（8+8HPの2台数制御）</t>
    <rPh sb="12" eb="14">
      <t>ダイスウ</t>
    </rPh>
    <rPh sb="14" eb="16">
      <t>セイギョ</t>
    </rPh>
    <phoneticPr fontId="44"/>
  </si>
  <si>
    <t>MAC-3</t>
    <phoneticPr fontId="44"/>
  </si>
  <si>
    <t>20HP（10+10HPの2台数制御）</t>
    <rPh sb="14" eb="16">
      <t>ダイスウ</t>
    </rPh>
    <rPh sb="16" eb="18">
      <t>セイギョ</t>
    </rPh>
    <phoneticPr fontId="44"/>
  </si>
  <si>
    <t>冷房能力：56.0kw、暖房能力：63.0kw</t>
    <rPh sb="0" eb="2">
      <t>レイボウ</t>
    </rPh>
    <rPh sb="2" eb="4">
      <t>ノウリョク</t>
    </rPh>
    <phoneticPr fontId="44"/>
  </si>
  <si>
    <t>3φ×200V×16.2kw、高調波対策品</t>
    <rPh sb="15" eb="18">
      <t>コウチョウハ</t>
    </rPh>
    <rPh sb="18" eb="21">
      <t>タイサクヒン</t>
    </rPh>
    <phoneticPr fontId="44"/>
  </si>
  <si>
    <t>3φ×200V×11.4kw、高調波対策品</t>
    <rPh sb="15" eb="18">
      <t>コウチョウハ</t>
    </rPh>
    <rPh sb="18" eb="21">
      <t>タイサクヒン</t>
    </rPh>
    <phoneticPr fontId="44"/>
  </si>
  <si>
    <t>MAC-4</t>
    <phoneticPr fontId="44"/>
  </si>
  <si>
    <t>MAC-22</t>
    <phoneticPr fontId="44"/>
  </si>
  <si>
    <t>CK-1</t>
    <phoneticPr fontId="44"/>
  </si>
  <si>
    <t>MAC-36</t>
    <phoneticPr fontId="44"/>
  </si>
  <si>
    <t>MAC-50</t>
    <phoneticPr fontId="44"/>
  </si>
  <si>
    <t>MAC-56</t>
    <phoneticPr fontId="44"/>
  </si>
  <si>
    <t>MAC-71</t>
    <phoneticPr fontId="44"/>
  </si>
  <si>
    <t>天井カセット1方向、ドレンアップ内蔵</t>
    <rPh sb="0" eb="2">
      <t>テンジョウ</t>
    </rPh>
    <rPh sb="7" eb="9">
      <t>ホウコウ</t>
    </rPh>
    <rPh sb="16" eb="18">
      <t>ナイゾウ</t>
    </rPh>
    <phoneticPr fontId="44"/>
  </si>
  <si>
    <t>冷房能力：2.2kw、暖房能力：2.5kw</t>
    <rPh sb="0" eb="2">
      <t>レイボウ</t>
    </rPh>
    <rPh sb="2" eb="4">
      <t>ノウリョク</t>
    </rPh>
    <phoneticPr fontId="44"/>
  </si>
  <si>
    <t>1φ200V×0.03kw</t>
    <phoneticPr fontId="44"/>
  </si>
  <si>
    <t>1φ200V×0.04w</t>
    <phoneticPr fontId="44"/>
  </si>
  <si>
    <t>冷房能力：5.0kw、暖房能力：5.6kw</t>
    <rPh sb="0" eb="2">
      <t>レイボウ</t>
    </rPh>
    <rPh sb="2" eb="4">
      <t>ノウリョク</t>
    </rPh>
    <phoneticPr fontId="44"/>
  </si>
  <si>
    <t>冷房能力：7.1kw、暖房能力：8.5kw</t>
    <rPh sb="0" eb="2">
      <t>レイボウ</t>
    </rPh>
    <rPh sb="2" eb="4">
      <t>ノウリョク</t>
    </rPh>
    <phoneticPr fontId="44"/>
  </si>
  <si>
    <t>1φ200V×0.09kw</t>
    <phoneticPr fontId="44"/>
  </si>
  <si>
    <t>1φ200V×0.05w</t>
    <phoneticPr fontId="44"/>
  </si>
  <si>
    <t>1φ200V×0.05kw</t>
    <phoneticPr fontId="44"/>
  </si>
  <si>
    <t>MAC-63</t>
    <phoneticPr fontId="44"/>
  </si>
  <si>
    <t>CID</t>
    <phoneticPr fontId="44"/>
  </si>
  <si>
    <t>天井埋込ダクト形、ドレンアップ内蔵</t>
    <rPh sb="0" eb="2">
      <t>テンジョウ</t>
    </rPh>
    <rPh sb="2" eb="4">
      <t>ウメコミ</t>
    </rPh>
    <rPh sb="7" eb="8">
      <t>ガタ</t>
    </rPh>
    <rPh sb="15" eb="17">
      <t>ナイゾウ</t>
    </rPh>
    <phoneticPr fontId="44"/>
  </si>
  <si>
    <t>1φ200V×0.08kw</t>
    <phoneticPr fontId="44"/>
  </si>
  <si>
    <t>MAC-112</t>
    <phoneticPr fontId="44"/>
  </si>
  <si>
    <t>CR</t>
    <phoneticPr fontId="44"/>
  </si>
  <si>
    <t>天吊形、ドレンアップ内蔵</t>
    <rPh sb="0" eb="2">
      <t>テンツ</t>
    </rPh>
    <rPh sb="2" eb="3">
      <t>ガタ</t>
    </rPh>
    <rPh sb="10" eb="12">
      <t>ナイゾウ</t>
    </rPh>
    <phoneticPr fontId="44"/>
  </si>
  <si>
    <t>冷房能力：11.2kw、暖房能力：12.5kw</t>
    <rPh sb="0" eb="2">
      <t>レイボウ</t>
    </rPh>
    <rPh sb="2" eb="4">
      <t>ノウリョク</t>
    </rPh>
    <phoneticPr fontId="44"/>
  </si>
  <si>
    <t>1φ200V×0.1kw</t>
    <phoneticPr fontId="44"/>
  </si>
  <si>
    <t>MAC-280</t>
    <phoneticPr fontId="44"/>
  </si>
  <si>
    <t>CIO</t>
    <phoneticPr fontId="44"/>
  </si>
  <si>
    <t>外調機、天井埋込形、ドレンアップ内蔵</t>
    <rPh sb="0" eb="3">
      <t>ガイチョウキ</t>
    </rPh>
    <rPh sb="4" eb="6">
      <t>テンジョウ</t>
    </rPh>
    <rPh sb="6" eb="8">
      <t>ウメコミ</t>
    </rPh>
    <rPh sb="8" eb="9">
      <t>ガタ</t>
    </rPh>
    <rPh sb="16" eb="18">
      <t>ナイゾウ</t>
    </rPh>
    <phoneticPr fontId="44"/>
  </si>
  <si>
    <t>化粧パネル（自動昇降）、液晶RS</t>
    <rPh sb="12" eb="14">
      <t>エキショウ</t>
    </rPh>
    <phoneticPr fontId="44"/>
  </si>
  <si>
    <t>気化式加湿器組込み</t>
    <rPh sb="0" eb="3">
      <t>キカシキ</t>
    </rPh>
    <rPh sb="3" eb="6">
      <t>カシツキ</t>
    </rPh>
    <rPh sb="6" eb="8">
      <t>クミコ</t>
    </rPh>
    <phoneticPr fontId="44"/>
  </si>
  <si>
    <t>冷房能力：28.0kw、暖房能力：17.6kw</t>
    <rPh sb="0" eb="2">
      <t>レイボウ</t>
    </rPh>
    <rPh sb="2" eb="4">
      <t>ノウリョク</t>
    </rPh>
    <phoneticPr fontId="44"/>
  </si>
  <si>
    <t>SMAC-1</t>
    <phoneticPr fontId="44"/>
  </si>
  <si>
    <t>SMAC-2</t>
    <phoneticPr fontId="44"/>
  </si>
  <si>
    <t>SMAC-3</t>
    <phoneticPr fontId="44"/>
  </si>
  <si>
    <t>高調波対策品</t>
    <rPh sb="0" eb="3">
      <t>コウチョウハ</t>
    </rPh>
    <rPh sb="3" eb="5">
      <t>タイサク</t>
    </rPh>
    <rPh sb="5" eb="6">
      <t>ヒン</t>
    </rPh>
    <phoneticPr fontId="44"/>
  </si>
  <si>
    <t>GHP（臭気低減機能付）</t>
    <rPh sb="4" eb="6">
      <t>シュウキ</t>
    </rPh>
    <rPh sb="6" eb="8">
      <t>テイゲン</t>
    </rPh>
    <rPh sb="8" eb="11">
      <t>キノウツ</t>
    </rPh>
    <phoneticPr fontId="44"/>
  </si>
  <si>
    <t>天井埋込形、ドレンアップ内蔵</t>
    <rPh sb="0" eb="2">
      <t>テンジョウ</t>
    </rPh>
    <rPh sb="2" eb="3">
      <t>ウ</t>
    </rPh>
    <rPh sb="3" eb="4">
      <t>コ</t>
    </rPh>
    <rPh sb="4" eb="5">
      <t>ガタ</t>
    </rPh>
    <rPh sb="12" eb="14">
      <t>ナイゾウ</t>
    </rPh>
    <phoneticPr fontId="44"/>
  </si>
  <si>
    <t>1φ200V×0.148w</t>
    <phoneticPr fontId="44"/>
  </si>
  <si>
    <t>SMAC-71</t>
    <phoneticPr fontId="44"/>
  </si>
  <si>
    <t>1φ200V×0.136kw</t>
    <phoneticPr fontId="44"/>
  </si>
  <si>
    <t>SMAC-112</t>
    <phoneticPr fontId="44"/>
  </si>
  <si>
    <t>SMAC-140</t>
    <phoneticPr fontId="44"/>
  </si>
  <si>
    <t>フィルターチャンバー、液晶RS</t>
    <rPh sb="11" eb="13">
      <t>エキショウ</t>
    </rPh>
    <phoneticPr fontId="44"/>
  </si>
  <si>
    <t>冷房能力：14.0kw、暖房能力：16.0kw</t>
    <rPh sb="0" eb="2">
      <t>レイボウ</t>
    </rPh>
    <rPh sb="2" eb="4">
      <t>ノウリョク</t>
    </rPh>
    <phoneticPr fontId="44"/>
  </si>
  <si>
    <t>1φ200V×0.281kw</t>
    <phoneticPr fontId="44"/>
  </si>
  <si>
    <t>1φ200V×0.212kw</t>
    <phoneticPr fontId="44"/>
  </si>
  <si>
    <t>SMAC-224</t>
    <phoneticPr fontId="44"/>
  </si>
  <si>
    <t>1φ200V×1.41kw</t>
    <phoneticPr fontId="44"/>
  </si>
  <si>
    <t>業務用天井埋込形、DCﾓｰﾀｰ</t>
    <rPh sb="3" eb="5">
      <t>テンジョウ</t>
    </rPh>
    <rPh sb="5" eb="6">
      <t>ウ</t>
    </rPh>
    <rPh sb="6" eb="7">
      <t>コ</t>
    </rPh>
    <rPh sb="7" eb="8">
      <t>ガタ</t>
    </rPh>
    <phoneticPr fontId="44"/>
  </si>
  <si>
    <t>1000CMH×160Pa、1φ100V×0.625kw</t>
    <phoneticPr fontId="2"/>
  </si>
  <si>
    <t>800CMH×180Pa、1φ100V×0.54kw</t>
    <phoneticPr fontId="2"/>
  </si>
  <si>
    <t>650CMH×200Pa、1φ100V×0.355kw</t>
    <phoneticPr fontId="2"/>
  </si>
  <si>
    <t>300CMH×100Pa、1φ100V×0.185kw</t>
    <phoneticPr fontId="2"/>
  </si>
  <si>
    <t>500CMH×180Pa、1φ100V×0.215kw</t>
    <phoneticPr fontId="2"/>
  </si>
  <si>
    <t>HEU-6</t>
    <phoneticPr fontId="44"/>
  </si>
  <si>
    <t>自動換気機能、虫侵入防止ユニット</t>
    <rPh sb="0" eb="6">
      <t>ジドウカンキキノウ</t>
    </rPh>
    <rPh sb="7" eb="8">
      <t>ムシ</t>
    </rPh>
    <rPh sb="8" eb="10">
      <t>シンニュウ</t>
    </rPh>
    <rPh sb="10" eb="12">
      <t>ボウシ</t>
    </rPh>
    <phoneticPr fontId="44"/>
  </si>
  <si>
    <t>予備ﾌｨﾙﾀｰ100%、ﾏｲｺﾝ形専用ｺﾝﾄﾛｰﾙSW</t>
    <rPh sb="0" eb="2">
      <t>ヨビ</t>
    </rPh>
    <rPh sb="16" eb="17">
      <t>ガタ</t>
    </rPh>
    <rPh sb="17" eb="19">
      <t>センヨウ</t>
    </rPh>
    <phoneticPr fontId="44"/>
  </si>
  <si>
    <t>HEU-7</t>
    <phoneticPr fontId="44"/>
  </si>
  <si>
    <t>（強）250CMH×80pa（弱）100CMH</t>
    <rPh sb="1" eb="2">
      <t>ツヨシ</t>
    </rPh>
    <rPh sb="15" eb="16">
      <t>ジャク</t>
    </rPh>
    <phoneticPr fontId="2"/>
  </si>
  <si>
    <t>1φ100V×0.128kw</t>
    <phoneticPr fontId="2"/>
  </si>
  <si>
    <t>（強）150CMH×80pa（弱）70CMH</t>
    <rPh sb="1" eb="2">
      <t>ツヨシ</t>
    </rPh>
    <rPh sb="15" eb="16">
      <t>ジャク</t>
    </rPh>
    <phoneticPr fontId="2"/>
  </si>
  <si>
    <t>300CMH×70Pa、1φ100V×0.022kw</t>
    <phoneticPr fontId="2"/>
  </si>
  <si>
    <t>ｺﾝﾄﾛｰﾙSW（2ﾉｯﾁ）</t>
    <phoneticPr fontId="44"/>
  </si>
  <si>
    <t>（強）160CMH（弱）85CMH×70Pa</t>
    <rPh sb="1" eb="2">
      <t>キョウ</t>
    </rPh>
    <rPh sb="10" eb="11">
      <t>ジャク</t>
    </rPh>
    <phoneticPr fontId="2"/>
  </si>
  <si>
    <t>1φ100V×0.005kw</t>
    <phoneticPr fontId="2"/>
  </si>
  <si>
    <t>160CMH×70Pa</t>
    <phoneticPr fontId="2"/>
  </si>
  <si>
    <t>120CMH×70Pa、1φ100V×0.04kw</t>
    <phoneticPr fontId="2"/>
  </si>
  <si>
    <t>FE-1</t>
    <phoneticPr fontId="44"/>
  </si>
  <si>
    <t>送排風機</t>
    <rPh sb="0" eb="4">
      <t>ソウハイフウキ</t>
    </rPh>
    <phoneticPr fontId="44"/>
  </si>
  <si>
    <t>排気用、消音形、ｽﾄﾚｰﾄｼﾛｯｺ</t>
    <rPh sb="0" eb="3">
      <t>ハイキヨウ</t>
    </rPh>
    <rPh sb="4" eb="7">
      <t>ショウオンガタ</t>
    </rPh>
    <phoneticPr fontId="44"/>
  </si>
  <si>
    <t>＃1 1/2×1500CMH×200Pa×4P</t>
    <phoneticPr fontId="44"/>
  </si>
  <si>
    <t>防振吊り金具</t>
    <rPh sb="0" eb="2">
      <t>ボウシン</t>
    </rPh>
    <rPh sb="2" eb="3">
      <t>ツ</t>
    </rPh>
    <rPh sb="4" eb="6">
      <t>カナグ</t>
    </rPh>
    <phoneticPr fontId="44"/>
  </si>
  <si>
    <t>3φ200V×0.45kw</t>
    <phoneticPr fontId="2"/>
  </si>
  <si>
    <t>FE-2</t>
    <phoneticPr fontId="44"/>
  </si>
  <si>
    <t>高温排気用、片吸込みｼﾛｯｺ片持形</t>
    <rPh sb="0" eb="2">
      <t>コウオン</t>
    </rPh>
    <rPh sb="2" eb="5">
      <t>ハイキヨウ</t>
    </rPh>
    <rPh sb="6" eb="8">
      <t>カタス</t>
    </rPh>
    <rPh sb="8" eb="9">
      <t>コ</t>
    </rPh>
    <rPh sb="14" eb="16">
      <t>カタモ</t>
    </rPh>
    <rPh sb="16" eb="17">
      <t>ガタ</t>
    </rPh>
    <phoneticPr fontId="44"/>
  </si>
  <si>
    <t>＃4×15000CMH×300Pa×4P</t>
    <phoneticPr fontId="44"/>
  </si>
  <si>
    <t>ｽﾌﾟﾘﾝｸﾞ式防振架台、露出天井吊ベッド</t>
    <rPh sb="7" eb="8">
      <t>シキ</t>
    </rPh>
    <rPh sb="8" eb="12">
      <t>ボウシンカダイ</t>
    </rPh>
    <rPh sb="13" eb="15">
      <t>ロシュツ</t>
    </rPh>
    <rPh sb="15" eb="17">
      <t>テンジョウ</t>
    </rPh>
    <rPh sb="17" eb="18">
      <t>ツリ</t>
    </rPh>
    <phoneticPr fontId="44"/>
  </si>
  <si>
    <t>ﾌｧﾝｲﾝﾊﾞｰﾀｰ、3φ200V×3.7kw</t>
    <phoneticPr fontId="2"/>
  </si>
  <si>
    <t>FWE-1</t>
    <phoneticPr fontId="44"/>
  </si>
  <si>
    <t>有圧換気扇</t>
    <rPh sb="0" eb="2">
      <t>ユウアツ</t>
    </rPh>
    <rPh sb="2" eb="5">
      <t>カンキセン</t>
    </rPh>
    <phoneticPr fontId="44"/>
  </si>
  <si>
    <t>40cm、低騒音形ステンレス製</t>
    <rPh sb="5" eb="6">
      <t>テイ</t>
    </rPh>
    <rPh sb="6" eb="8">
      <t>ソウオン</t>
    </rPh>
    <rPh sb="8" eb="9">
      <t>ガタ</t>
    </rPh>
    <rPh sb="14" eb="15">
      <t>セイ</t>
    </rPh>
    <phoneticPr fontId="44"/>
  </si>
  <si>
    <t>3500CMH×4P</t>
    <phoneticPr fontId="44"/>
  </si>
  <si>
    <t>ｽﾃﾝﾚｽｳｪｻﾞｰｶﾊﾞｰ（指定色焼付塗装）</t>
    <rPh sb="16" eb="18">
      <t>ヤキツケ</t>
    </rPh>
    <rPh sb="18" eb="20">
      <t>トソウ</t>
    </rPh>
    <rPh sb="20" eb="21">
      <t>）</t>
    </rPh>
    <phoneticPr fontId="44"/>
  </si>
  <si>
    <t>FS-1</t>
    <phoneticPr fontId="44"/>
  </si>
  <si>
    <t>給気用、消音形、ｽﾄﾚｰﾄｼﾛｯｺ</t>
    <rPh sb="0" eb="2">
      <t>キュウキ</t>
    </rPh>
    <rPh sb="2" eb="3">
      <t>ヨウ</t>
    </rPh>
    <rPh sb="4" eb="7">
      <t>ショウオンガタ</t>
    </rPh>
    <phoneticPr fontId="44"/>
  </si>
  <si>
    <t>＃1 1/2×1500CMH×250Pa×4P</t>
    <phoneticPr fontId="44"/>
  </si>
  <si>
    <t>3φ200V×0.44kw</t>
    <phoneticPr fontId="2"/>
  </si>
  <si>
    <t>FS-2</t>
    <phoneticPr fontId="44"/>
  </si>
  <si>
    <t>＃1 1/2×2400CMH×200Pa×4P</t>
    <phoneticPr fontId="44"/>
  </si>
  <si>
    <t>3φ200V×0.7kw</t>
    <phoneticPr fontId="2"/>
  </si>
  <si>
    <t>FSE-1</t>
    <phoneticPr fontId="44"/>
  </si>
  <si>
    <t>同時給排気用、消音形、ｽﾄﾚｰﾄｼﾛｯｺ</t>
    <rPh sb="0" eb="2">
      <t>ドウジ</t>
    </rPh>
    <rPh sb="2" eb="5">
      <t>キュウハイキ</t>
    </rPh>
    <rPh sb="5" eb="6">
      <t>ヨウ</t>
    </rPh>
    <rPh sb="7" eb="10">
      <t>ショウオンガタ</t>
    </rPh>
    <phoneticPr fontId="44"/>
  </si>
  <si>
    <t>＃1 1/4×800CMH×150Pa×4P</t>
    <phoneticPr fontId="44"/>
  </si>
  <si>
    <t>1φ100V×0.32kw</t>
    <phoneticPr fontId="2"/>
  </si>
  <si>
    <t>1φ100V×0.122kw</t>
    <phoneticPr fontId="2"/>
  </si>
  <si>
    <t>エアースイングファン</t>
    <phoneticPr fontId="44"/>
  </si>
  <si>
    <t>高天井用、風量：420CMH</t>
    <rPh sb="0" eb="1">
      <t>タカ</t>
    </rPh>
    <rPh sb="1" eb="4">
      <t>テンジョウヨウ</t>
    </rPh>
    <rPh sb="5" eb="7">
      <t>フウリョウ</t>
    </rPh>
    <phoneticPr fontId="44"/>
  </si>
  <si>
    <t>防振吊り金具、専用RS</t>
    <rPh sb="0" eb="3">
      <t>ボウシンツ</t>
    </rPh>
    <rPh sb="4" eb="6">
      <t>カナグ</t>
    </rPh>
    <rPh sb="7" eb="9">
      <t>センヨウ</t>
    </rPh>
    <phoneticPr fontId="2"/>
  </si>
  <si>
    <t>事務所・教室用、風量：295CMH</t>
    <rPh sb="0" eb="3">
      <t>ジムショ</t>
    </rPh>
    <rPh sb="4" eb="6">
      <t>キョウシツ</t>
    </rPh>
    <rPh sb="6" eb="7">
      <t>ヨウ</t>
    </rPh>
    <rPh sb="8" eb="10">
      <t>フウリョウ</t>
    </rPh>
    <phoneticPr fontId="44"/>
  </si>
  <si>
    <t>掃除流し</t>
    <rPh sb="0" eb="2">
      <t>ソウジ</t>
    </rPh>
    <rPh sb="2" eb="3">
      <t>ナガ</t>
    </rPh>
    <phoneticPr fontId="44"/>
  </si>
  <si>
    <t>SK22A、TK22、T23AEQ20、TN114、T9R、HH04060×2、T37SGEP</t>
    <phoneticPr fontId="44"/>
  </si>
  <si>
    <t>組</t>
    <rPh sb="0" eb="1">
      <t>クミ</t>
    </rPh>
    <phoneticPr fontId="44"/>
  </si>
  <si>
    <t>同上搬入費</t>
    <rPh sb="0" eb="2">
      <t>ドウジョウ</t>
    </rPh>
    <rPh sb="2" eb="4">
      <t>ハンニュウ</t>
    </rPh>
    <rPh sb="4" eb="5">
      <t>ヒ</t>
    </rPh>
    <phoneticPr fontId="44"/>
  </si>
  <si>
    <t>354kg/台、166kg／㎥</t>
    <rPh sb="6" eb="7">
      <t>ダイ</t>
    </rPh>
    <phoneticPr fontId="44"/>
  </si>
  <si>
    <t>258kg/台、160kg／㎥</t>
    <rPh sb="6" eb="7">
      <t>ダイ</t>
    </rPh>
    <phoneticPr fontId="44"/>
  </si>
  <si>
    <t>受信パルス取得機器</t>
    <phoneticPr fontId="44"/>
  </si>
  <si>
    <t>EHP系統</t>
    <rPh sb="3" eb="5">
      <t>ケイトウ</t>
    </rPh>
    <phoneticPr fontId="44"/>
  </si>
  <si>
    <t>SMAC系統</t>
    <rPh sb="4" eb="6">
      <t>ケイトウ</t>
    </rPh>
    <phoneticPr fontId="44"/>
  </si>
  <si>
    <t>R5 　12.7+25.4</t>
    <phoneticPr fontId="44"/>
  </si>
  <si>
    <t>R9 　19.05+38.1</t>
    <phoneticPr fontId="44"/>
  </si>
  <si>
    <t>φ100程度</t>
    <rPh sb="4" eb="6">
      <t>テイド</t>
    </rPh>
    <phoneticPr fontId="44"/>
  </si>
  <si>
    <t>φ150程度</t>
    <rPh sb="4" eb="6">
      <t>テイド</t>
    </rPh>
    <phoneticPr fontId="44"/>
  </si>
  <si>
    <t>屋内一般　65A</t>
    <rPh sb="0" eb="2">
      <t>オクナイ</t>
    </rPh>
    <rPh sb="2" eb="4">
      <t>イッパン</t>
    </rPh>
    <phoneticPr fontId="44"/>
  </si>
  <si>
    <t>25A　ｅ2･(ﾛ)･I　カラー亜鉛鉄板</t>
    <rPh sb="16" eb="18">
      <t>アエン</t>
    </rPh>
    <rPh sb="18" eb="20">
      <t>テッパン</t>
    </rPh>
    <phoneticPr fontId="44"/>
  </si>
  <si>
    <t>25A　ｃ･(ﾛ)･Ⅶ</t>
    <phoneticPr fontId="44"/>
  </si>
  <si>
    <t>50A　外装</t>
    <rPh sb="4" eb="6">
      <t>ガイソウ</t>
    </rPh>
    <phoneticPr fontId="44"/>
  </si>
  <si>
    <t>65A　外装</t>
    <rPh sb="4" eb="6">
      <t>ガイソウ</t>
    </rPh>
    <phoneticPr fontId="44"/>
  </si>
  <si>
    <t>配管用炭素鋼鋼管 SGP-白（屋上ドレン）</t>
    <rPh sb="0" eb="3">
      <t>ハイカンヨウ</t>
    </rPh>
    <rPh sb="3" eb="6">
      <t>タンソコウ</t>
    </rPh>
    <rPh sb="6" eb="8">
      <t>コウカン</t>
    </rPh>
    <rPh sb="13" eb="14">
      <t>シロ</t>
    </rPh>
    <rPh sb="15" eb="17">
      <t>オクジョウ</t>
    </rPh>
    <phoneticPr fontId="44"/>
  </si>
  <si>
    <t>50A　白裸管</t>
    <rPh sb="4" eb="5">
      <t>シロ</t>
    </rPh>
    <rPh sb="5" eb="6">
      <t>ハダカ</t>
    </rPh>
    <rPh sb="6" eb="7">
      <t>カン</t>
    </rPh>
    <phoneticPr fontId="44"/>
  </si>
  <si>
    <t>75A　白裸管</t>
    <rPh sb="4" eb="5">
      <t>シロ</t>
    </rPh>
    <rPh sb="5" eb="6">
      <t>ハダカ</t>
    </rPh>
    <rPh sb="6" eb="7">
      <t>カン</t>
    </rPh>
    <phoneticPr fontId="44"/>
  </si>
  <si>
    <t>100A程度　e2･(ハ)・Ⅵ　ステンレス</t>
    <rPh sb="4" eb="6">
      <t>テイド</t>
    </rPh>
    <phoneticPr fontId="44"/>
  </si>
  <si>
    <t>150A程度　e2･(ハ)・Ⅵ　ステンレス</t>
    <rPh sb="4" eb="6">
      <t>テイド</t>
    </rPh>
    <phoneticPr fontId="44"/>
  </si>
  <si>
    <t>100A程度　e2･(ロ)・Ⅵ　カラー亜鉛鉄板</t>
    <rPh sb="4" eb="6">
      <t>テイド</t>
    </rPh>
    <rPh sb="19" eb="23">
      <t>アエンテッパン</t>
    </rPh>
    <phoneticPr fontId="44"/>
  </si>
  <si>
    <t>250φ 屋内隠蔽　N･(ﾛ)･XI</t>
    <phoneticPr fontId="44"/>
  </si>
  <si>
    <t>225φ 屋内隠蔽　N･(ﾛ)･XI</t>
    <phoneticPr fontId="44"/>
  </si>
  <si>
    <t>＃9 結露防止型</t>
    <rPh sb="3" eb="8">
      <t>ケツロボウシガタ</t>
    </rPh>
    <phoneticPr fontId="44"/>
  </si>
  <si>
    <t>DL形ノズル</t>
    <rPh sb="2" eb="3">
      <t>ガタ</t>
    </rPh>
    <phoneticPr fontId="44"/>
  </si>
  <si>
    <t>＃6 結露防止型</t>
    <rPh sb="3" eb="8">
      <t>ケツロボウシガタ</t>
    </rPh>
    <phoneticPr fontId="44"/>
  </si>
  <si>
    <t>VL-2</t>
    <phoneticPr fontId="44"/>
  </si>
  <si>
    <t>1000L　結露防止型</t>
    <rPh sb="6" eb="11">
      <t>ケツロボウシガタ</t>
    </rPh>
    <phoneticPr fontId="44"/>
  </si>
  <si>
    <t>1500L　結露防止型</t>
    <rPh sb="6" eb="11">
      <t>ケツロボウシガタ</t>
    </rPh>
    <phoneticPr fontId="44"/>
  </si>
  <si>
    <t>VL-3</t>
    <phoneticPr fontId="44"/>
  </si>
  <si>
    <t>600×250　内面塗装・防虫網</t>
    <rPh sb="8" eb="10">
      <t>ナイメン</t>
    </rPh>
    <rPh sb="10" eb="12">
      <t>トソウ</t>
    </rPh>
    <rPh sb="13" eb="16">
      <t>ボウチュウアミ</t>
    </rPh>
    <phoneticPr fontId="44"/>
  </si>
  <si>
    <t>1300×400　内面塗装・防虫網</t>
    <rPh sb="9" eb="11">
      <t>ナイメン</t>
    </rPh>
    <rPh sb="11" eb="13">
      <t>トソウ</t>
    </rPh>
    <rPh sb="14" eb="17">
      <t>ボウチュウアミ</t>
    </rPh>
    <phoneticPr fontId="44"/>
  </si>
  <si>
    <t>VH（開閉型）</t>
    <rPh sb="3" eb="6">
      <t>カイヘイガタ</t>
    </rPh>
    <phoneticPr fontId="44"/>
  </si>
  <si>
    <t>GV（開閉型、F付）</t>
    <rPh sb="3" eb="6">
      <t>カイヘイガタ</t>
    </rPh>
    <rPh sb="8" eb="9">
      <t>ツキ</t>
    </rPh>
    <phoneticPr fontId="44"/>
  </si>
  <si>
    <t>700×300　サランフィルター</t>
    <phoneticPr fontId="44"/>
  </si>
  <si>
    <t>800×400　サランフィルター</t>
    <phoneticPr fontId="44"/>
  </si>
  <si>
    <t>1000×200　サランフィルター</t>
    <phoneticPr fontId="44"/>
  </si>
  <si>
    <t>1000×400　サランフィルター</t>
    <phoneticPr fontId="44"/>
  </si>
  <si>
    <t>1400×700　サランフィルター</t>
    <phoneticPr fontId="44"/>
  </si>
  <si>
    <t>1500×250　サランフィルター</t>
    <phoneticPr fontId="44"/>
  </si>
  <si>
    <t>350×350×350</t>
    <phoneticPr fontId="44"/>
  </si>
  <si>
    <t>400×400×400</t>
    <phoneticPr fontId="44"/>
  </si>
  <si>
    <t>900×450×450</t>
    <phoneticPr fontId="44"/>
  </si>
  <si>
    <t>1150×400×400</t>
    <phoneticPr fontId="44"/>
  </si>
  <si>
    <t>1200×400×400</t>
    <phoneticPr fontId="44"/>
  </si>
  <si>
    <t>1650×400×400</t>
    <phoneticPr fontId="44"/>
  </si>
  <si>
    <t>850×450×450</t>
    <phoneticPr fontId="44"/>
  </si>
  <si>
    <t>950×550×500</t>
    <phoneticPr fontId="44"/>
  </si>
  <si>
    <t>1150×550×550</t>
    <phoneticPr fontId="44"/>
  </si>
  <si>
    <t>1550×850×600</t>
    <phoneticPr fontId="44"/>
  </si>
  <si>
    <t>1450×550×550</t>
    <phoneticPr fontId="44"/>
  </si>
  <si>
    <t>750×400×400</t>
    <phoneticPr fontId="44"/>
  </si>
  <si>
    <t>1750×500×500</t>
    <phoneticPr fontId="44"/>
  </si>
  <si>
    <t>1200×500×500</t>
    <phoneticPr fontId="44"/>
  </si>
  <si>
    <t>1400×500×500</t>
    <phoneticPr fontId="44"/>
  </si>
  <si>
    <t>1400×500×800</t>
    <phoneticPr fontId="44"/>
  </si>
  <si>
    <t>1500×400×400</t>
    <phoneticPr fontId="44"/>
  </si>
  <si>
    <t>1500×500×500</t>
    <phoneticPr fontId="44"/>
  </si>
  <si>
    <t>1600×500×500</t>
    <phoneticPr fontId="44"/>
  </si>
  <si>
    <t>1600×600×500</t>
    <phoneticPr fontId="44"/>
  </si>
  <si>
    <t>800×800×500</t>
    <phoneticPr fontId="44"/>
  </si>
  <si>
    <t>屋内露出　J1･(イ)･XI 　RW50mm厚</t>
    <rPh sb="0" eb="2">
      <t>オクナイ</t>
    </rPh>
    <rPh sb="2" eb="4">
      <t>ロシュツ</t>
    </rPh>
    <rPh sb="22" eb="23">
      <t>アツ</t>
    </rPh>
    <phoneticPr fontId="44"/>
  </si>
  <si>
    <t>φ200</t>
    <phoneticPr fontId="44"/>
  </si>
  <si>
    <t>φ250</t>
    <phoneticPr fontId="44"/>
  </si>
  <si>
    <t>たわみ継手</t>
    <rPh sb="3" eb="5">
      <t>ツギテ</t>
    </rPh>
    <phoneticPr fontId="44"/>
  </si>
  <si>
    <t>＃1 1/2</t>
    <phoneticPr fontId="44"/>
  </si>
  <si>
    <t>＃1 1/4</t>
    <phoneticPr fontId="44"/>
  </si>
  <si>
    <t>＃4</t>
    <phoneticPr fontId="44"/>
  </si>
  <si>
    <t>1700×1200×900H（防虫網10M）</t>
    <rPh sb="15" eb="18">
      <t>ボウチュウアミ</t>
    </rPh>
    <phoneticPr fontId="44"/>
  </si>
  <si>
    <t>ステンレス外部フード（1.2t HL）</t>
    <rPh sb="5" eb="7">
      <t>ガイブ</t>
    </rPh>
    <phoneticPr fontId="44"/>
  </si>
  <si>
    <t>ステンレスフード（1.0t　HL）</t>
    <phoneticPr fontId="44"/>
  </si>
  <si>
    <t>950×400×400H　外面黒色塗装</t>
    <rPh sb="13" eb="15">
      <t>ガイメン</t>
    </rPh>
    <rPh sb="15" eb="16">
      <t>クロ</t>
    </rPh>
    <rPh sb="16" eb="17">
      <t>イロ</t>
    </rPh>
    <rPh sb="17" eb="19">
      <t>トソウ</t>
    </rPh>
    <phoneticPr fontId="44"/>
  </si>
  <si>
    <t>500×500×400H　外面黒色塗装</t>
    <rPh sb="13" eb="15">
      <t>ガイメン</t>
    </rPh>
    <rPh sb="15" eb="16">
      <t>クロ</t>
    </rPh>
    <rPh sb="16" eb="17">
      <t>イロ</t>
    </rPh>
    <rPh sb="17" eb="19">
      <t>トソウ</t>
    </rPh>
    <phoneticPr fontId="44"/>
  </si>
  <si>
    <t>消火水槽：有効5.2㎥以上、3.0×1.0×2.5H</t>
    <rPh sb="0" eb="2">
      <t>ショウカ</t>
    </rPh>
    <rPh sb="2" eb="4">
      <t>スイソウ</t>
    </rPh>
    <rPh sb="5" eb="7">
      <t>ユウコウ</t>
    </rPh>
    <rPh sb="11" eb="13">
      <t>イジョウ</t>
    </rPh>
    <phoneticPr fontId="44"/>
  </si>
  <si>
    <t>受水槽緊急遮断システム</t>
    <rPh sb="0" eb="3">
      <t>ジュスイソウ</t>
    </rPh>
    <rPh sb="3" eb="5">
      <t>キンキュウ</t>
    </rPh>
    <rPh sb="5" eb="7">
      <t>シャダン</t>
    </rPh>
    <phoneticPr fontId="44"/>
  </si>
  <si>
    <t>機械室･便所　80A</t>
    <rPh sb="0" eb="3">
      <t>キカイシツ</t>
    </rPh>
    <rPh sb="4" eb="6">
      <t>ベンジョ</t>
    </rPh>
    <phoneticPr fontId="48"/>
  </si>
  <si>
    <t>屋外埋設　40A</t>
    <rPh sb="0" eb="2">
      <t>オクガイ</t>
    </rPh>
    <rPh sb="2" eb="4">
      <t>マイセツ</t>
    </rPh>
    <phoneticPr fontId="48"/>
  </si>
  <si>
    <t>屋外露出　e2･(ハ)・Ⅶ</t>
    <rPh sb="0" eb="2">
      <t>オクガイ</t>
    </rPh>
    <rPh sb="2" eb="4">
      <t>ロシュツ</t>
    </rPh>
    <phoneticPr fontId="48"/>
  </si>
  <si>
    <t>バタ弁（ライニング）　JIS-10K</t>
    <rPh sb="2" eb="3">
      <t>ベン</t>
    </rPh>
    <phoneticPr fontId="48"/>
  </si>
  <si>
    <t>仕切弁　コア付　JIS-10K</t>
    <rPh sb="0" eb="2">
      <t>シキ</t>
    </rPh>
    <rPh sb="2" eb="3">
      <t>ベン</t>
    </rPh>
    <rPh sb="6" eb="7">
      <t>ツ</t>
    </rPh>
    <phoneticPr fontId="48"/>
  </si>
  <si>
    <t>仕切弁　コア付　JIS-5K</t>
    <rPh sb="0" eb="2">
      <t>シキ</t>
    </rPh>
    <rPh sb="2" eb="3">
      <t>ベン</t>
    </rPh>
    <rPh sb="6" eb="7">
      <t>ツ</t>
    </rPh>
    <phoneticPr fontId="48"/>
  </si>
  <si>
    <t>仕切弁　JIS-5K</t>
    <rPh sb="0" eb="2">
      <t>シキ</t>
    </rPh>
    <rPh sb="2" eb="3">
      <t>ベン</t>
    </rPh>
    <phoneticPr fontId="48"/>
  </si>
  <si>
    <t>逆止弁（衝撃吸収式）</t>
    <rPh sb="0" eb="1">
      <t>ギャク</t>
    </rPh>
    <rPh sb="1" eb="2">
      <t>ト</t>
    </rPh>
    <rPh sb="2" eb="3">
      <t>ベン</t>
    </rPh>
    <rPh sb="4" eb="6">
      <t>ショウゲキ</t>
    </rPh>
    <rPh sb="6" eb="9">
      <t>キュウシュウシキ</t>
    </rPh>
    <phoneticPr fontId="44"/>
  </si>
  <si>
    <t>防振継手（ゴム）</t>
    <rPh sb="0" eb="4">
      <t>ボウシンツギテ</t>
    </rPh>
    <phoneticPr fontId="44"/>
  </si>
  <si>
    <t>定水位弁</t>
    <rPh sb="0" eb="4">
      <t>テイスイイベン</t>
    </rPh>
    <phoneticPr fontId="44"/>
  </si>
  <si>
    <t>ボールタップ</t>
    <phoneticPr fontId="44"/>
  </si>
  <si>
    <t>25A　パルス式</t>
    <rPh sb="7" eb="8">
      <t>シキ</t>
    </rPh>
    <phoneticPr fontId="48"/>
  </si>
  <si>
    <t>50A　パルス式</t>
    <rPh sb="7" eb="8">
      <t>シキ</t>
    </rPh>
    <phoneticPr fontId="48"/>
  </si>
  <si>
    <t>VC-5</t>
    <phoneticPr fontId="2"/>
  </si>
  <si>
    <t>配管用防虫網</t>
    <rPh sb="0" eb="3">
      <t>ハイカンヨウ</t>
    </rPh>
    <rPh sb="3" eb="6">
      <t>ボウチュウアミ</t>
    </rPh>
    <phoneticPr fontId="44"/>
  </si>
  <si>
    <t>80A</t>
    <phoneticPr fontId="44"/>
  </si>
  <si>
    <t>既設配管分岐（鋼管・保温あり）</t>
    <rPh sb="0" eb="2">
      <t>キセツ</t>
    </rPh>
    <rPh sb="2" eb="4">
      <t>ハイカン</t>
    </rPh>
    <rPh sb="4" eb="6">
      <t>ブンキ</t>
    </rPh>
    <rPh sb="7" eb="9">
      <t>コウカン</t>
    </rPh>
    <rPh sb="10" eb="12">
      <t>ホオン</t>
    </rPh>
    <phoneticPr fontId="48"/>
  </si>
  <si>
    <t>既設配管切断（樹脂管・保温なし）</t>
    <rPh sb="0" eb="2">
      <t>キセツ</t>
    </rPh>
    <rPh sb="2" eb="4">
      <t>ハイカン</t>
    </rPh>
    <rPh sb="4" eb="6">
      <t>セツダン</t>
    </rPh>
    <rPh sb="7" eb="9">
      <t>ジュシ</t>
    </rPh>
    <rPh sb="9" eb="10">
      <t>カン</t>
    </rPh>
    <rPh sb="11" eb="13">
      <t>ホオン</t>
    </rPh>
    <phoneticPr fontId="48"/>
  </si>
  <si>
    <t>散水栓撤去（箱共）</t>
    <rPh sb="0" eb="3">
      <t>サンスイセン</t>
    </rPh>
    <rPh sb="3" eb="5">
      <t>テッキョ</t>
    </rPh>
    <rPh sb="6" eb="8">
      <t>ハコトモ</t>
    </rPh>
    <phoneticPr fontId="44"/>
  </si>
  <si>
    <t>機械斫り</t>
    <rPh sb="0" eb="3">
      <t>キカイハツ</t>
    </rPh>
    <phoneticPr fontId="44"/>
  </si>
  <si>
    <t>φ100×250L</t>
    <phoneticPr fontId="44"/>
  </si>
  <si>
    <t>か所</t>
    <rPh sb="1" eb="2">
      <t>ショ</t>
    </rPh>
    <phoneticPr fontId="44"/>
  </si>
  <si>
    <t>65A　天井内</t>
    <rPh sb="4" eb="7">
      <t>テンジョウナイ</t>
    </rPh>
    <phoneticPr fontId="48"/>
  </si>
  <si>
    <t>80A　天井内</t>
    <rPh sb="4" eb="7">
      <t>テンジョウナイ</t>
    </rPh>
    <phoneticPr fontId="48"/>
  </si>
  <si>
    <t>80A　屋外</t>
    <rPh sb="4" eb="6">
      <t>オクガイ</t>
    </rPh>
    <phoneticPr fontId="48"/>
  </si>
  <si>
    <t>バタ弁　ｃ･（ﾊ）･Ⅶ</t>
    <rPh sb="2" eb="3">
      <t>ベン</t>
    </rPh>
    <phoneticPr fontId="44"/>
  </si>
  <si>
    <t>バタ弁　e2･(ﾊ)･Ⅶ</t>
    <rPh sb="2" eb="3">
      <t>ベン</t>
    </rPh>
    <phoneticPr fontId="44"/>
  </si>
  <si>
    <t>自動エア抜き弁</t>
    <rPh sb="0" eb="2">
      <t>ジドウ</t>
    </rPh>
    <rPh sb="4" eb="5">
      <t>ヌ</t>
    </rPh>
    <rPh sb="6" eb="7">
      <t>ベン</t>
    </rPh>
    <phoneticPr fontId="44"/>
  </si>
  <si>
    <t>Y型ストレーナー（コア付）</t>
    <rPh sb="0" eb="2">
      <t>yガタ</t>
    </rPh>
    <rPh sb="11" eb="12">
      <t>ツキ</t>
    </rPh>
    <phoneticPr fontId="44"/>
  </si>
  <si>
    <t>機械室･便所　125A</t>
    <rPh sb="0" eb="3">
      <t>キカイシツ</t>
    </rPh>
    <rPh sb="4" eb="6">
      <t>ベンジョ</t>
    </rPh>
    <phoneticPr fontId="48"/>
  </si>
  <si>
    <t>屋内一般　150A</t>
    <rPh sb="0" eb="2">
      <t>オクナイ</t>
    </rPh>
    <rPh sb="2" eb="4">
      <t>イッパン</t>
    </rPh>
    <phoneticPr fontId="48"/>
  </si>
  <si>
    <t>機械室･便所　150A</t>
    <rPh sb="0" eb="3">
      <t>キカイシツ</t>
    </rPh>
    <rPh sb="4" eb="6">
      <t>ベンジョ</t>
    </rPh>
    <phoneticPr fontId="48"/>
  </si>
  <si>
    <t>機械室・便所　65A</t>
    <rPh sb="0" eb="3">
      <t>キカイシツ</t>
    </rPh>
    <rPh sb="4" eb="6">
      <t>ベンジョ</t>
    </rPh>
    <phoneticPr fontId="48"/>
  </si>
  <si>
    <t>機械室・便所　150A</t>
    <rPh sb="0" eb="3">
      <t>キカイシツ</t>
    </rPh>
    <rPh sb="4" eb="6">
      <t>ベンジョ</t>
    </rPh>
    <phoneticPr fontId="48"/>
  </si>
  <si>
    <t>100A</t>
    <phoneticPr fontId="48"/>
  </si>
  <si>
    <t>125A</t>
    <phoneticPr fontId="48"/>
  </si>
  <si>
    <t>屋外　65A</t>
    <rPh sb="0" eb="2">
      <t>オクガイ</t>
    </rPh>
    <phoneticPr fontId="48"/>
  </si>
  <si>
    <t>屋外　75A</t>
    <rPh sb="0" eb="2">
      <t>オクガイ</t>
    </rPh>
    <phoneticPr fontId="48"/>
  </si>
  <si>
    <t>機械室・便所　125A</t>
    <rPh sb="0" eb="3">
      <t>キカイシツ</t>
    </rPh>
    <rPh sb="4" eb="6">
      <t>ベンジョ</t>
    </rPh>
    <phoneticPr fontId="48"/>
  </si>
  <si>
    <t>CO　150A</t>
    <phoneticPr fontId="48"/>
  </si>
  <si>
    <t>DB50A</t>
    <phoneticPr fontId="48"/>
  </si>
  <si>
    <t>DB75A</t>
    <phoneticPr fontId="48"/>
  </si>
  <si>
    <t>ホッパー</t>
    <phoneticPr fontId="48"/>
  </si>
  <si>
    <t>200-100</t>
    <phoneticPr fontId="48"/>
  </si>
  <si>
    <t>100-50</t>
    <phoneticPr fontId="48"/>
  </si>
  <si>
    <t>設備BOX（床バンネ）</t>
    <rPh sb="0" eb="2">
      <t>セツビ</t>
    </rPh>
    <rPh sb="6" eb="7">
      <t>ユカ</t>
    </rPh>
    <phoneticPr fontId="44"/>
  </si>
  <si>
    <t>満水試験継手</t>
    <rPh sb="0" eb="2">
      <t>マンスイ</t>
    </rPh>
    <rPh sb="2" eb="6">
      <t>シケンツギテ</t>
    </rPh>
    <phoneticPr fontId="44"/>
  </si>
  <si>
    <t>水槽排水用塩ビバルブ</t>
    <rPh sb="0" eb="2">
      <t>スイソウ</t>
    </rPh>
    <rPh sb="2" eb="5">
      <t>ハイスイヨウ</t>
    </rPh>
    <rPh sb="5" eb="6">
      <t>エン</t>
    </rPh>
    <phoneticPr fontId="44"/>
  </si>
  <si>
    <t>75A（フランジ）</t>
    <phoneticPr fontId="44"/>
  </si>
  <si>
    <t>同上開閉キー</t>
    <rPh sb="0" eb="2">
      <t>ドウジョウ</t>
    </rPh>
    <rPh sb="2" eb="4">
      <t>カイヘイ</t>
    </rPh>
    <phoneticPr fontId="44"/>
  </si>
  <si>
    <t>1500L</t>
    <phoneticPr fontId="44"/>
  </si>
  <si>
    <t>仕切弁（受水槽ブロー）　JIS-5K</t>
    <rPh sb="0" eb="2">
      <t>シキ</t>
    </rPh>
    <rPh sb="2" eb="3">
      <t>ベン</t>
    </rPh>
    <rPh sb="4" eb="7">
      <t>ジュスイソウ</t>
    </rPh>
    <phoneticPr fontId="48"/>
  </si>
  <si>
    <t>φ150A-100t</t>
    <phoneticPr fontId="48"/>
  </si>
  <si>
    <t>φ100-100t</t>
    <phoneticPr fontId="48"/>
  </si>
  <si>
    <t>屋外・暗渠　50A</t>
    <rPh sb="0" eb="2">
      <t>オクガイ</t>
    </rPh>
    <rPh sb="3" eb="5">
      <t>アンキョ</t>
    </rPh>
    <phoneticPr fontId="48"/>
  </si>
  <si>
    <t>屋外・暗渠　75A</t>
    <rPh sb="0" eb="2">
      <t>オクガイ</t>
    </rPh>
    <rPh sb="3" eb="5">
      <t>アンキョ</t>
    </rPh>
    <phoneticPr fontId="48"/>
  </si>
  <si>
    <t>塗装（耐火二層管）</t>
    <rPh sb="0" eb="2">
      <t>トソウ</t>
    </rPh>
    <rPh sb="3" eb="5">
      <t>タイカ</t>
    </rPh>
    <rPh sb="5" eb="7">
      <t>ニソウ</t>
    </rPh>
    <rPh sb="7" eb="8">
      <t>カン</t>
    </rPh>
    <phoneticPr fontId="44"/>
  </si>
  <si>
    <t>75A</t>
    <phoneticPr fontId="48"/>
  </si>
  <si>
    <t>通気ガラリ</t>
    <rPh sb="0" eb="2">
      <t>ツウキ</t>
    </rPh>
    <phoneticPr fontId="44"/>
  </si>
  <si>
    <t>φ150（SUS深形フード）</t>
    <rPh sb="8" eb="9">
      <t>フカ</t>
    </rPh>
    <rPh sb="9" eb="10">
      <t>ガタ</t>
    </rPh>
    <phoneticPr fontId="2"/>
  </si>
  <si>
    <t>φ75（SUS VC）</t>
    <phoneticPr fontId="2"/>
  </si>
  <si>
    <t>硬質塩化ビニル管 VP（汚水・雑排水系）</t>
    <rPh sb="0" eb="2">
      <t>コウシツ</t>
    </rPh>
    <rPh sb="2" eb="4">
      <t>エンカ</t>
    </rPh>
    <rPh sb="7" eb="8">
      <t>カン</t>
    </rPh>
    <rPh sb="12" eb="14">
      <t>オスイ</t>
    </rPh>
    <rPh sb="15" eb="16">
      <t>ザツ</t>
    </rPh>
    <rPh sb="16" eb="18">
      <t>ハイスイ</t>
    </rPh>
    <rPh sb="18" eb="19">
      <t>ケイ</t>
    </rPh>
    <phoneticPr fontId="48"/>
  </si>
  <si>
    <t>屋外埋設　75A</t>
    <rPh sb="0" eb="2">
      <t>オクガイ</t>
    </rPh>
    <rPh sb="2" eb="4">
      <t>マイセツ</t>
    </rPh>
    <phoneticPr fontId="48"/>
  </si>
  <si>
    <t>耐衝撃性硬質塩化ビニル管 HIVP（PU系）</t>
    <rPh sb="0" eb="1">
      <t>タイ</t>
    </rPh>
    <rPh sb="1" eb="4">
      <t>ショウゲキセイ</t>
    </rPh>
    <rPh sb="4" eb="6">
      <t>コウシツ</t>
    </rPh>
    <rPh sb="6" eb="8">
      <t>エンカ</t>
    </rPh>
    <rPh sb="11" eb="12">
      <t>カン</t>
    </rPh>
    <rPh sb="20" eb="21">
      <t>ケイ</t>
    </rPh>
    <phoneticPr fontId="48"/>
  </si>
  <si>
    <t>排水中継ポンプ槽工事</t>
    <rPh sb="0" eb="2">
      <t>ハイスイ</t>
    </rPh>
    <rPh sb="2" eb="4">
      <t>チュウケイ</t>
    </rPh>
    <rPh sb="7" eb="8">
      <t>ソウ</t>
    </rPh>
    <rPh sb="8" eb="10">
      <t>コウジ</t>
    </rPh>
    <phoneticPr fontId="44"/>
  </si>
  <si>
    <t>（潜函工法）</t>
    <rPh sb="1" eb="3">
      <t>センカン</t>
    </rPh>
    <rPh sb="3" eb="5">
      <t>コウホウ</t>
    </rPh>
    <phoneticPr fontId="44"/>
  </si>
  <si>
    <t>丸管　φ2000×1000H</t>
    <rPh sb="0" eb="1">
      <t>マル</t>
    </rPh>
    <rPh sb="1" eb="2">
      <t>カン</t>
    </rPh>
    <phoneticPr fontId="44"/>
  </si>
  <si>
    <t>スラブ　φ2000×200H</t>
    <phoneticPr fontId="44"/>
  </si>
  <si>
    <t>運搬・据付・接着・左官、残土は場外搬出</t>
    <rPh sb="0" eb="2">
      <t>ウンパン</t>
    </rPh>
    <rPh sb="3" eb="5">
      <t>スエツケ</t>
    </rPh>
    <rPh sb="6" eb="8">
      <t>セッチャク</t>
    </rPh>
    <rPh sb="9" eb="11">
      <t>サカン</t>
    </rPh>
    <rPh sb="12" eb="14">
      <t>ザンド</t>
    </rPh>
    <rPh sb="15" eb="17">
      <t>ジョウガイ</t>
    </rPh>
    <rPh sb="17" eb="19">
      <t>ハンシュツ</t>
    </rPh>
    <phoneticPr fontId="44"/>
  </si>
  <si>
    <t>重機運搬、水替工事</t>
    <rPh sb="0" eb="2">
      <t>ジュウキ</t>
    </rPh>
    <rPh sb="2" eb="4">
      <t>ウンパン</t>
    </rPh>
    <rPh sb="5" eb="7">
      <t>ミズカ</t>
    </rPh>
    <rPh sb="7" eb="9">
      <t>コウジ</t>
    </rPh>
    <phoneticPr fontId="44"/>
  </si>
  <si>
    <t>中継ﾎﾟﾝﾌﾟ φ50×130L/分×5m×0.25kw×２台</t>
    <rPh sb="0" eb="2">
      <t>チュウケイ</t>
    </rPh>
    <rPh sb="17" eb="18">
      <t>フン</t>
    </rPh>
    <rPh sb="30" eb="31">
      <t>ダイ</t>
    </rPh>
    <phoneticPr fontId="44"/>
  </si>
  <si>
    <t>点検蓋（600×800）耐圧・ドブメッキ</t>
    <rPh sb="0" eb="3">
      <t>テンケンフタ</t>
    </rPh>
    <rPh sb="12" eb="14">
      <t>タイアツ</t>
    </rPh>
    <phoneticPr fontId="44"/>
  </si>
  <si>
    <t>ﾌﾛｰﾄSW×4、配管・バルブ・仮設足場</t>
    <rPh sb="9" eb="11">
      <t>ハイカン</t>
    </rPh>
    <rPh sb="16" eb="18">
      <t>カセツ</t>
    </rPh>
    <rPh sb="18" eb="20">
      <t>アシバ</t>
    </rPh>
    <phoneticPr fontId="44"/>
  </si>
  <si>
    <t>制御盤（500×730×200）ステンレス製</t>
    <rPh sb="0" eb="3">
      <t>セイギョバン</t>
    </rPh>
    <rPh sb="21" eb="22">
      <t>セイ</t>
    </rPh>
    <phoneticPr fontId="44"/>
  </si>
  <si>
    <t>電気工事含む施工一式</t>
    <rPh sb="0" eb="2">
      <t>デンキ</t>
    </rPh>
    <rPh sb="2" eb="4">
      <t>コウジ</t>
    </rPh>
    <rPh sb="4" eb="5">
      <t>フク</t>
    </rPh>
    <rPh sb="6" eb="8">
      <t>セコウ</t>
    </rPh>
    <rPh sb="8" eb="10">
      <t>イッシキ</t>
    </rPh>
    <phoneticPr fontId="44"/>
  </si>
  <si>
    <t>式</t>
    <rPh sb="0" eb="1">
      <t>シキ</t>
    </rPh>
    <phoneticPr fontId="44"/>
  </si>
  <si>
    <t>残土処分費</t>
    <rPh sb="0" eb="2">
      <t>ザンド</t>
    </rPh>
    <rPh sb="2" eb="5">
      <t>ショブンヒ</t>
    </rPh>
    <phoneticPr fontId="44"/>
  </si>
  <si>
    <t>既設雨水排水管撤去</t>
    <rPh sb="0" eb="2">
      <t>キセツ</t>
    </rPh>
    <rPh sb="2" eb="4">
      <t>ウスイ</t>
    </rPh>
    <rPh sb="4" eb="7">
      <t>ハイスイカン</t>
    </rPh>
    <rPh sb="7" eb="9">
      <t>テッキョ</t>
    </rPh>
    <phoneticPr fontId="44"/>
  </si>
  <si>
    <t>VP100</t>
    <phoneticPr fontId="44"/>
  </si>
  <si>
    <t>ｍ</t>
    <phoneticPr fontId="44"/>
  </si>
  <si>
    <t>VP150</t>
    <phoneticPr fontId="44"/>
  </si>
  <si>
    <t>既設ポンプアップ排水管撤去</t>
    <rPh sb="0" eb="2">
      <t>キセツ</t>
    </rPh>
    <phoneticPr fontId="44"/>
  </si>
  <si>
    <t>HIVP50</t>
    <phoneticPr fontId="44"/>
  </si>
  <si>
    <t>塩ビ小口径桝撤去</t>
    <rPh sb="0" eb="1">
      <t>エン</t>
    </rPh>
    <rPh sb="2" eb="3">
      <t>ショウ</t>
    </rPh>
    <rPh sb="3" eb="5">
      <t>コウケイ</t>
    </rPh>
    <rPh sb="5" eb="6">
      <t>マス</t>
    </rPh>
    <rPh sb="6" eb="8">
      <t>テッキョ</t>
    </rPh>
    <phoneticPr fontId="44"/>
  </si>
  <si>
    <t>ST　150-200（-1500）保護蓋共</t>
    <rPh sb="17" eb="20">
      <t>ホゴフタ</t>
    </rPh>
    <rPh sb="20" eb="21">
      <t>トモ</t>
    </rPh>
    <phoneticPr fontId="44"/>
  </si>
  <si>
    <t>組</t>
    <rPh sb="0" eb="1">
      <t>クミ</t>
    </rPh>
    <phoneticPr fontId="44"/>
  </si>
  <si>
    <t>屋内隠蔽　ｃ･(ﾛ)・Ⅰ</t>
    <rPh sb="0" eb="2">
      <t>オクナイ</t>
    </rPh>
    <rPh sb="2" eb="4">
      <t>インペイ</t>
    </rPh>
    <phoneticPr fontId="44"/>
  </si>
  <si>
    <t>仕切弁</t>
    <rPh sb="0" eb="2">
      <t>シキ</t>
    </rPh>
    <rPh sb="2" eb="3">
      <t>ベン</t>
    </rPh>
    <phoneticPr fontId="44"/>
  </si>
  <si>
    <t>20A</t>
    <phoneticPr fontId="44"/>
  </si>
  <si>
    <t>32A</t>
    <phoneticPr fontId="44"/>
  </si>
  <si>
    <t>個</t>
    <rPh sb="0" eb="1">
      <t>コ</t>
    </rPh>
    <phoneticPr fontId="44"/>
  </si>
  <si>
    <t>屋外露出　20A</t>
    <rPh sb="0" eb="2">
      <t>オクガイ</t>
    </rPh>
    <rPh sb="2" eb="4">
      <t>ロシュツ</t>
    </rPh>
    <phoneticPr fontId="48"/>
  </si>
  <si>
    <t>16号（支給品）</t>
    <rPh sb="2" eb="3">
      <t>ゴウ</t>
    </rPh>
    <rPh sb="4" eb="7">
      <t>シキュウヒン</t>
    </rPh>
    <phoneticPr fontId="44"/>
  </si>
  <si>
    <t>機械室　50A</t>
    <rPh sb="0" eb="3">
      <t>キカイシツ</t>
    </rPh>
    <phoneticPr fontId="48"/>
  </si>
  <si>
    <t>機械室　65A</t>
    <rPh sb="0" eb="3">
      <t>キカイシツ</t>
    </rPh>
    <phoneticPr fontId="48"/>
  </si>
  <si>
    <t>防凍保温</t>
    <rPh sb="0" eb="2">
      <t>ボウトウ</t>
    </rPh>
    <rPh sb="2" eb="4">
      <t>ホオン</t>
    </rPh>
    <phoneticPr fontId="48"/>
  </si>
  <si>
    <t>消火用外面被覆鋼管 SGP-VS</t>
    <rPh sb="0" eb="3">
      <t>ショウカヨウ</t>
    </rPh>
    <rPh sb="3" eb="5">
      <t>ガイメン</t>
    </rPh>
    <rPh sb="5" eb="9">
      <t>ヒフクコウカン</t>
    </rPh>
    <phoneticPr fontId="44"/>
  </si>
  <si>
    <t>屋外埋設　65A</t>
    <rPh sb="0" eb="2">
      <t>オクガイ</t>
    </rPh>
    <rPh sb="2" eb="4">
      <t>マイセツ</t>
    </rPh>
    <phoneticPr fontId="44"/>
  </si>
  <si>
    <t>機械室露出　ｂ･(ハ)・Ⅶ</t>
    <rPh sb="0" eb="3">
      <t>キカイシツ</t>
    </rPh>
    <rPh sb="3" eb="5">
      <t>ロシュツ</t>
    </rPh>
    <phoneticPr fontId="48"/>
  </si>
  <si>
    <t>逆止弁　コア付　JIS-10K</t>
    <rPh sb="0" eb="3">
      <t>ギャクシベン</t>
    </rPh>
    <rPh sb="6" eb="7">
      <t>ツ</t>
    </rPh>
    <phoneticPr fontId="48"/>
  </si>
  <si>
    <t>仕切弁（サクション）</t>
    <rPh sb="0" eb="2">
      <t>シキ</t>
    </rPh>
    <rPh sb="2" eb="3">
      <t>ベン</t>
    </rPh>
    <phoneticPr fontId="48"/>
  </si>
  <si>
    <t>FJ</t>
    <phoneticPr fontId="44"/>
  </si>
  <si>
    <t>耐衝撃性硬質塩化ビニル管 HIVP</t>
    <rPh sb="0" eb="1">
      <t>タイ</t>
    </rPh>
    <rPh sb="1" eb="4">
      <t>ショウゲキセイ</t>
    </rPh>
    <rPh sb="4" eb="6">
      <t>コウシツ</t>
    </rPh>
    <rPh sb="6" eb="8">
      <t>エンカ</t>
    </rPh>
    <rPh sb="11" eb="12">
      <t>カン</t>
    </rPh>
    <phoneticPr fontId="48"/>
  </si>
  <si>
    <t>屋外埋設　30A</t>
    <rPh sb="0" eb="2">
      <t>オクガイ</t>
    </rPh>
    <rPh sb="2" eb="4">
      <t>マイセツ</t>
    </rPh>
    <phoneticPr fontId="48"/>
  </si>
  <si>
    <t>30A</t>
    <phoneticPr fontId="48"/>
  </si>
  <si>
    <t>排泥弁撤去</t>
    <rPh sb="0" eb="3">
      <t>ハイデイベン</t>
    </rPh>
    <rPh sb="3" eb="5">
      <t>テッキョ</t>
    </rPh>
    <phoneticPr fontId="44"/>
  </si>
  <si>
    <t>仕切弁撤去</t>
    <rPh sb="0" eb="3">
      <t>シキリベン</t>
    </rPh>
    <rPh sb="3" eb="5">
      <t>テッキョ</t>
    </rPh>
    <phoneticPr fontId="44"/>
  </si>
  <si>
    <t>25A</t>
    <phoneticPr fontId="44"/>
  </si>
  <si>
    <t>弁桝撤去</t>
    <rPh sb="0" eb="1">
      <t>ベン</t>
    </rPh>
    <rPh sb="1" eb="2">
      <t>マス</t>
    </rPh>
    <rPh sb="2" eb="4">
      <t>テッキョ</t>
    </rPh>
    <phoneticPr fontId="2"/>
  </si>
  <si>
    <t>衛生　5000㎡以下</t>
    <rPh sb="0" eb="2">
      <t>エイセイ</t>
    </rPh>
    <rPh sb="8" eb="10">
      <t>イカ</t>
    </rPh>
    <phoneticPr fontId="44"/>
  </si>
  <si>
    <t>空調　5000㎡以下</t>
    <rPh sb="0" eb="2">
      <t>クウチョウ</t>
    </rPh>
    <rPh sb="8" eb="10">
      <t>イカ</t>
    </rPh>
    <phoneticPr fontId="44"/>
  </si>
  <si>
    <t>総合調整費</t>
    <rPh sb="0" eb="2">
      <t>ソウゴウ</t>
    </rPh>
    <rPh sb="2" eb="5">
      <t>チョウセイヒ</t>
    </rPh>
    <phoneticPr fontId="44"/>
  </si>
  <si>
    <t>1500×800×800</t>
    <phoneticPr fontId="44"/>
  </si>
  <si>
    <t>凍結防止ヒーター、他付属品一式</t>
    <rPh sb="0" eb="4">
      <t>トウケツボウシ</t>
    </rPh>
    <rPh sb="9" eb="10">
      <t>ホカ</t>
    </rPh>
    <rPh sb="10" eb="12">
      <t>フゾク</t>
    </rPh>
    <rPh sb="12" eb="13">
      <t>ヒン</t>
    </rPh>
    <rPh sb="13" eb="15">
      <t>イッシキ</t>
    </rPh>
    <phoneticPr fontId="44"/>
  </si>
  <si>
    <t>ポリエチレン管（二層管）</t>
    <rPh sb="6" eb="7">
      <t>カン</t>
    </rPh>
    <rPh sb="8" eb="9">
      <t>ニ</t>
    </rPh>
    <rPh sb="9" eb="10">
      <t>ソウ</t>
    </rPh>
    <rPh sb="10" eb="11">
      <t>カン</t>
    </rPh>
    <phoneticPr fontId="48"/>
  </si>
  <si>
    <t>25A</t>
    <phoneticPr fontId="44"/>
  </si>
  <si>
    <t>ポリエチレン管（二層管）撤去</t>
    <rPh sb="6" eb="7">
      <t>カン</t>
    </rPh>
    <rPh sb="8" eb="9">
      <t>ニ</t>
    </rPh>
    <rPh sb="9" eb="10">
      <t>ソウ</t>
    </rPh>
    <rPh sb="10" eb="11">
      <t>カン</t>
    </rPh>
    <rPh sb="12" eb="14">
      <t>テッキョ</t>
    </rPh>
    <phoneticPr fontId="48"/>
  </si>
  <si>
    <t>耐衝撃性硬質塩化ビニル管 HIVP撤去</t>
    <rPh sb="0" eb="1">
      <t>タイ</t>
    </rPh>
    <rPh sb="1" eb="4">
      <t>ショウゲキセイ</t>
    </rPh>
    <rPh sb="4" eb="6">
      <t>コウシツ</t>
    </rPh>
    <rPh sb="6" eb="8">
      <t>エンカ</t>
    </rPh>
    <rPh sb="11" eb="12">
      <t>カン</t>
    </rPh>
    <rPh sb="17" eb="19">
      <t>テッキョ</t>
    </rPh>
    <phoneticPr fontId="48"/>
  </si>
  <si>
    <t>消火器</t>
    <rPh sb="0" eb="3">
      <t>ショウカキ</t>
    </rPh>
    <phoneticPr fontId="44"/>
  </si>
  <si>
    <t>本</t>
    <rPh sb="0" eb="1">
      <t>ホン</t>
    </rPh>
    <phoneticPr fontId="44"/>
  </si>
  <si>
    <t>同上SUS壁付ボックス</t>
    <rPh sb="0" eb="2">
      <t>ドウジョウ</t>
    </rPh>
    <rPh sb="5" eb="7">
      <t>カベツキ</t>
    </rPh>
    <phoneticPr fontId="44"/>
  </si>
  <si>
    <t>個</t>
    <rPh sb="0" eb="1">
      <t>コ</t>
    </rPh>
    <phoneticPr fontId="44"/>
  </si>
  <si>
    <t>既設桝類レベル調整</t>
    <rPh sb="0" eb="2">
      <t>キセツ</t>
    </rPh>
    <rPh sb="2" eb="3">
      <t>マス</t>
    </rPh>
    <rPh sb="3" eb="4">
      <t>ルイ</t>
    </rPh>
    <rPh sb="7" eb="9">
      <t>チョウセイ</t>
    </rPh>
    <phoneticPr fontId="44"/>
  </si>
  <si>
    <t>式</t>
    <rPh sb="0" eb="1">
      <t>シキ</t>
    </rPh>
    <phoneticPr fontId="44"/>
  </si>
  <si>
    <t>給水設備分含む</t>
    <rPh sb="0" eb="2">
      <t>キュウスイ</t>
    </rPh>
    <rPh sb="2" eb="4">
      <t>セツビ</t>
    </rPh>
    <rPh sb="4" eb="5">
      <t>ブン</t>
    </rPh>
    <rPh sb="5" eb="6">
      <t>フク</t>
    </rPh>
    <phoneticPr fontId="44"/>
  </si>
  <si>
    <t>水道用耐震型高性能ポリエチレン管（EF接合）</t>
    <rPh sb="0" eb="3">
      <t>スイドウヨウ</t>
    </rPh>
    <rPh sb="3" eb="6">
      <t>タイシンガタ</t>
    </rPh>
    <rPh sb="6" eb="9">
      <t>コウセイノウ</t>
    </rPh>
    <rPh sb="15" eb="16">
      <t>カン</t>
    </rPh>
    <rPh sb="19" eb="21">
      <t>セツゴウ</t>
    </rPh>
    <phoneticPr fontId="44"/>
  </si>
  <si>
    <t>融雪設備</t>
    <rPh sb="0" eb="2">
      <t>ユウセツ</t>
    </rPh>
    <rPh sb="2" eb="4">
      <t>セツビ</t>
    </rPh>
    <phoneticPr fontId="44"/>
  </si>
  <si>
    <t>散水ノズル撤去</t>
    <rPh sb="0" eb="2">
      <t>サンスイ</t>
    </rPh>
    <rPh sb="5" eb="7">
      <t>テッキョ</t>
    </rPh>
    <phoneticPr fontId="44"/>
  </si>
  <si>
    <t>散水ノズル</t>
    <rPh sb="0" eb="2">
      <t>サンスイ</t>
    </rPh>
    <phoneticPr fontId="48"/>
  </si>
  <si>
    <t>150A程度　e2･(ロ)・Ⅵ　カラー亜鉛鉄板</t>
    <rPh sb="4" eb="6">
      <t>テイド</t>
    </rPh>
    <rPh sb="19" eb="21">
      <t>アエン</t>
    </rPh>
    <rPh sb="21" eb="23">
      <t>テッパン</t>
    </rPh>
    <phoneticPr fontId="44"/>
  </si>
  <si>
    <t>自然給気口</t>
    <rPh sb="0" eb="2">
      <t>シゼン</t>
    </rPh>
    <rPh sb="2" eb="4">
      <t>キュウキ</t>
    </rPh>
    <rPh sb="4" eb="5">
      <t>クチ</t>
    </rPh>
    <phoneticPr fontId="44"/>
  </si>
  <si>
    <t>OA-1</t>
    <phoneticPr fontId="44"/>
  </si>
  <si>
    <t>フィルター付き、85CMH</t>
    <rPh sb="5" eb="6">
      <t>ツ</t>
    </rPh>
    <phoneticPr fontId="44"/>
  </si>
  <si>
    <t>屋内露出　e1･(ﾛ)・Ⅰ　カラー亜鉛鉄板</t>
    <rPh sb="0" eb="2">
      <t>オクナイ</t>
    </rPh>
    <rPh sb="2" eb="4">
      <t>ロシュツ</t>
    </rPh>
    <rPh sb="17" eb="21">
      <t>アエンテッパン</t>
    </rPh>
    <phoneticPr fontId="48"/>
  </si>
  <si>
    <t>屋内露出　e2･(ﾛ)・Ⅰ　ステンレス</t>
    <rPh sb="0" eb="2">
      <t>オクナイ</t>
    </rPh>
    <rPh sb="2" eb="4">
      <t>ロシュツ</t>
    </rPh>
    <phoneticPr fontId="48"/>
  </si>
  <si>
    <t>屋内露出　e1･(ﾛ)・Ⅶ　カラー亜鉛鉄板</t>
    <rPh sb="0" eb="2">
      <t>オクナイ</t>
    </rPh>
    <rPh sb="2" eb="4">
      <t>ロシュツ</t>
    </rPh>
    <rPh sb="17" eb="21">
      <t>アエンテッパン</t>
    </rPh>
    <phoneticPr fontId="48"/>
  </si>
  <si>
    <t>150φ 屋内露出　O1･(ﾛ)･XI　カラー亜鉛鉄板</t>
    <rPh sb="7" eb="9">
      <t>ロシュツ</t>
    </rPh>
    <rPh sb="23" eb="27">
      <t>アエンテッパン</t>
    </rPh>
    <phoneticPr fontId="44"/>
  </si>
  <si>
    <t>200φ 屋内露出　O1･(ﾛ)･XI　カラー亜鉛鉄板</t>
    <rPh sb="7" eb="9">
      <t>ロシュツ</t>
    </rPh>
    <rPh sb="23" eb="27">
      <t>アエンテッパン</t>
    </rPh>
    <phoneticPr fontId="44"/>
  </si>
  <si>
    <t>250φ 屋内露出　O1･(ﾛ)･XI　カラー亜鉛鉄板</t>
    <rPh sb="7" eb="9">
      <t>ロシュツ</t>
    </rPh>
    <rPh sb="23" eb="27">
      <t>アエンテッパン</t>
    </rPh>
    <phoneticPr fontId="44"/>
  </si>
  <si>
    <t>屋内一般（ピット階）　80A</t>
    <rPh sb="0" eb="2">
      <t>オクナイ</t>
    </rPh>
    <rPh sb="2" eb="4">
      <t>イッパン</t>
    </rPh>
    <rPh sb="8" eb="9">
      <t>カイ</t>
    </rPh>
    <phoneticPr fontId="48"/>
  </si>
  <si>
    <t>RCP-1-1</t>
    <phoneticPr fontId="2"/>
  </si>
  <si>
    <t>DC24V電源</t>
    <rPh sb="5" eb="7">
      <t>デンゲン</t>
    </rPh>
    <phoneticPr fontId="44"/>
  </si>
  <si>
    <t>ガス検知警報器</t>
    <rPh sb="2" eb="4">
      <t>ケンチ</t>
    </rPh>
    <rPh sb="4" eb="7">
      <t>ケイホウキ</t>
    </rPh>
    <phoneticPr fontId="44"/>
  </si>
  <si>
    <t>パトライト</t>
    <phoneticPr fontId="44"/>
  </si>
  <si>
    <t>試運転立会費</t>
    <rPh sb="0" eb="3">
      <t>シウンテン</t>
    </rPh>
    <rPh sb="3" eb="5">
      <t>タチアイ</t>
    </rPh>
    <rPh sb="5" eb="6">
      <t>ヒ</t>
    </rPh>
    <phoneticPr fontId="2"/>
  </si>
  <si>
    <t>（受水槽廻り制御）</t>
    <rPh sb="1" eb="4">
      <t>ジュスイソウ</t>
    </rPh>
    <rPh sb="4" eb="5">
      <t>マワ</t>
    </rPh>
    <rPh sb="6" eb="8">
      <t>セイギョ</t>
    </rPh>
    <phoneticPr fontId="2"/>
  </si>
  <si>
    <t>20A</t>
    <phoneticPr fontId="44"/>
  </si>
  <si>
    <t>（消火水槽廻り制御）</t>
    <rPh sb="1" eb="5">
      <t>ショウカスイソウ</t>
    </rPh>
    <rPh sb="5" eb="6">
      <t>マワ</t>
    </rPh>
    <rPh sb="7" eb="9">
      <t>セイギョ</t>
    </rPh>
    <phoneticPr fontId="2"/>
  </si>
  <si>
    <t>（ガス漏れ警報）</t>
    <rPh sb="3" eb="4">
      <t>モ</t>
    </rPh>
    <rPh sb="5" eb="7">
      <t>ケイホウ</t>
    </rPh>
    <phoneticPr fontId="2"/>
  </si>
  <si>
    <t>【自動制御機器】</t>
    <rPh sb="1" eb="7">
      <t>ジドウセイギョキキ</t>
    </rPh>
    <phoneticPr fontId="44"/>
  </si>
  <si>
    <t>（中央監視装置廻り）</t>
    <rPh sb="1" eb="7">
      <t>チュウオウカンシソウチ</t>
    </rPh>
    <rPh sb="7" eb="8">
      <t>マワ</t>
    </rPh>
    <phoneticPr fontId="2"/>
  </si>
  <si>
    <t>ﾃﾞｰﾀﾌｧｲﾙ修正、ｻﾏﾘｸﾞﾗﾌ追加修正</t>
    <rPh sb="8" eb="10">
      <t>シュウセイ</t>
    </rPh>
    <rPh sb="18" eb="22">
      <t>ツイカシュウセイ</t>
    </rPh>
    <phoneticPr fontId="44"/>
  </si>
  <si>
    <t>（自動制御盤）</t>
    <rPh sb="1" eb="6">
      <t>ジドウセイギョバン</t>
    </rPh>
    <phoneticPr fontId="2"/>
  </si>
  <si>
    <t>1.25-20</t>
    <phoneticPr fontId="44"/>
  </si>
  <si>
    <t>1.25-15</t>
    <phoneticPr fontId="44"/>
  </si>
  <si>
    <t>EM-KPEE　　管内</t>
    <rPh sb="9" eb="10">
      <t>ナイ</t>
    </rPh>
    <phoneticPr fontId="44"/>
  </si>
  <si>
    <t>0.9-2P</t>
    <phoneticPr fontId="44"/>
  </si>
  <si>
    <t>1.25-20C</t>
    <phoneticPr fontId="44"/>
  </si>
  <si>
    <t>EM-KPEE　　コロガシ</t>
    <phoneticPr fontId="44"/>
  </si>
  <si>
    <t>EM-CEE　　ラック</t>
    <phoneticPr fontId="44"/>
  </si>
  <si>
    <t>EM-KPEE　　ラック</t>
    <phoneticPr fontId="44"/>
  </si>
  <si>
    <t>EM-CEES　　共巻き</t>
    <rPh sb="9" eb="11">
      <t>トモマ</t>
    </rPh>
    <phoneticPr fontId="44"/>
  </si>
  <si>
    <t>E19　露出</t>
    <rPh sb="4" eb="6">
      <t>ロシュツ</t>
    </rPh>
    <phoneticPr fontId="44"/>
  </si>
  <si>
    <t>E25　露出</t>
    <rPh sb="4" eb="6">
      <t>ロシュツ</t>
    </rPh>
    <phoneticPr fontId="44"/>
  </si>
  <si>
    <t>E31　露出</t>
    <rPh sb="4" eb="6">
      <t>ロシュツ</t>
    </rPh>
    <phoneticPr fontId="44"/>
  </si>
  <si>
    <t>E39　露出</t>
    <rPh sb="4" eb="6">
      <t>ロシュツ</t>
    </rPh>
    <phoneticPr fontId="44"/>
  </si>
  <si>
    <t>E51　露出</t>
    <rPh sb="4" eb="6">
      <t>ロシュツ</t>
    </rPh>
    <phoneticPr fontId="44"/>
  </si>
  <si>
    <t>E63　露出</t>
    <rPh sb="4" eb="6">
      <t>ロシュツ</t>
    </rPh>
    <phoneticPr fontId="44"/>
  </si>
  <si>
    <t>E75　露出</t>
    <rPh sb="4" eb="6">
      <t>ロシュツ</t>
    </rPh>
    <phoneticPr fontId="44"/>
  </si>
  <si>
    <t>HIVE16　露出</t>
    <rPh sb="7" eb="9">
      <t>ロシュツ</t>
    </rPh>
    <phoneticPr fontId="44"/>
  </si>
  <si>
    <t>HIVE22　露出</t>
    <rPh sb="7" eb="9">
      <t>ロシュツ</t>
    </rPh>
    <phoneticPr fontId="44"/>
  </si>
  <si>
    <t>HIVE36　露出</t>
    <rPh sb="7" eb="9">
      <t>ロシュツ</t>
    </rPh>
    <phoneticPr fontId="44"/>
  </si>
  <si>
    <t>HIVE42　露出</t>
    <rPh sb="7" eb="9">
      <t>ロシュツ</t>
    </rPh>
    <phoneticPr fontId="44"/>
  </si>
  <si>
    <t>FEP40　埋設</t>
    <rPh sb="6" eb="8">
      <t>マイセツ</t>
    </rPh>
    <phoneticPr fontId="44"/>
  </si>
  <si>
    <t>PF16　露出</t>
    <rPh sb="5" eb="7">
      <t>ロシュツ</t>
    </rPh>
    <phoneticPr fontId="44"/>
  </si>
  <si>
    <t>ケーブルラック</t>
    <phoneticPr fontId="44"/>
  </si>
  <si>
    <t>＃39</t>
    <phoneticPr fontId="44"/>
  </si>
  <si>
    <t>＃51</t>
    <phoneticPr fontId="44"/>
  </si>
  <si>
    <t>#17（ﾋﾞﾆﾙ被覆有）</t>
    <rPh sb="8" eb="10">
      <t>ヒフク</t>
    </rPh>
    <rPh sb="10" eb="11">
      <t>アリ</t>
    </rPh>
    <phoneticPr fontId="44"/>
  </si>
  <si>
    <t>#24（ﾋﾞﾆﾙ被覆有）</t>
    <phoneticPr fontId="44"/>
  </si>
  <si>
    <t>#30（ﾋﾞﾆﾙ被覆有）</t>
    <phoneticPr fontId="44"/>
  </si>
  <si>
    <t>400×300（WP）</t>
    <phoneticPr fontId="44"/>
  </si>
  <si>
    <t>400×300</t>
    <phoneticPr fontId="44"/>
  </si>
  <si>
    <t>【盤関係】</t>
    <rPh sb="1" eb="2">
      <t>バン</t>
    </rPh>
    <rPh sb="2" eb="4">
      <t>カンケイ</t>
    </rPh>
    <phoneticPr fontId="44"/>
  </si>
  <si>
    <t>据付費含む</t>
    <rPh sb="0" eb="2">
      <t>スエツケ</t>
    </rPh>
    <rPh sb="2" eb="3">
      <t>ヒ</t>
    </rPh>
    <rPh sb="3" eb="4">
      <t>フク</t>
    </rPh>
    <phoneticPr fontId="44"/>
  </si>
  <si>
    <t>材料運搬費</t>
    <rPh sb="0" eb="2">
      <t>ザイリョウ</t>
    </rPh>
    <rPh sb="2" eb="5">
      <t>ウンパンヒ</t>
    </rPh>
    <phoneticPr fontId="2"/>
  </si>
  <si>
    <t>102□×44</t>
    <phoneticPr fontId="44"/>
  </si>
  <si>
    <t>廃材処分費</t>
    <rPh sb="0" eb="5">
      <t>ハイザイショブンヒ</t>
    </rPh>
    <phoneticPr fontId="44"/>
  </si>
  <si>
    <t>混合積載コンテナ　2㎥</t>
    <rPh sb="0" eb="2">
      <t>コンゴウ</t>
    </rPh>
    <rPh sb="2" eb="4">
      <t>セキサイ</t>
    </rPh>
    <phoneticPr fontId="44"/>
  </si>
  <si>
    <t>埋設標識シート</t>
    <rPh sb="0" eb="2">
      <t>マイセツ</t>
    </rPh>
    <rPh sb="2" eb="4">
      <t>ヒョウシキ</t>
    </rPh>
    <phoneticPr fontId="2"/>
  </si>
  <si>
    <t>300W　Z35</t>
    <phoneticPr fontId="44"/>
  </si>
  <si>
    <t>LSE90AAPR、壁排水</t>
    <phoneticPr fontId="44"/>
  </si>
  <si>
    <t>壁掛洗面器</t>
    <rPh sb="0" eb="2">
      <t>カベカ</t>
    </rPh>
    <phoneticPr fontId="44"/>
  </si>
  <si>
    <t>100A　パルス式</t>
    <rPh sb="8" eb="9">
      <t>シキ</t>
    </rPh>
    <phoneticPr fontId="48"/>
  </si>
  <si>
    <t>既設配管分岐（鋼管・保温なし）</t>
    <rPh sb="0" eb="2">
      <t>キセツ</t>
    </rPh>
    <rPh sb="2" eb="4">
      <t>ハイカン</t>
    </rPh>
    <rPh sb="4" eb="6">
      <t>ブンキ</t>
    </rPh>
    <rPh sb="7" eb="9">
      <t>コウカン</t>
    </rPh>
    <rPh sb="10" eb="12">
      <t>ホオン</t>
    </rPh>
    <phoneticPr fontId="48"/>
  </si>
  <si>
    <t xml:space="preserve">VHS </t>
    <phoneticPr fontId="44"/>
  </si>
  <si>
    <t>900×300</t>
    <phoneticPr fontId="44"/>
  </si>
  <si>
    <t>600×300</t>
    <phoneticPr fontId="44"/>
  </si>
  <si>
    <t>300φ</t>
    <phoneticPr fontId="44"/>
  </si>
  <si>
    <t>1050×450×450H</t>
    <phoneticPr fontId="44"/>
  </si>
  <si>
    <t>750×450×500H</t>
    <phoneticPr fontId="44"/>
  </si>
  <si>
    <t>掃除兼用ドレン　75A</t>
    <rPh sb="0" eb="2">
      <t>ソウジ</t>
    </rPh>
    <rPh sb="2" eb="4">
      <t>ケンヨウ</t>
    </rPh>
    <phoneticPr fontId="48"/>
  </si>
  <si>
    <t>プラスタートラップ</t>
    <phoneticPr fontId="44"/>
  </si>
  <si>
    <t>床置き型（参考品番：HTP-50S）</t>
    <rPh sb="0" eb="2">
      <t>ユカオ</t>
    </rPh>
    <rPh sb="3" eb="4">
      <t>ガタ</t>
    </rPh>
    <rPh sb="5" eb="9">
      <t>サンコウヒンバン</t>
    </rPh>
    <phoneticPr fontId="44"/>
  </si>
  <si>
    <t>硬質塩化ビニル管 VP（雨水）</t>
    <rPh sb="0" eb="2">
      <t>コウシツ</t>
    </rPh>
    <rPh sb="2" eb="4">
      <t>エンカ</t>
    </rPh>
    <rPh sb="7" eb="8">
      <t>カン</t>
    </rPh>
    <rPh sb="12" eb="14">
      <t>ウスイ</t>
    </rPh>
    <phoneticPr fontId="48"/>
  </si>
  <si>
    <t>防護蓋</t>
    <rPh sb="0" eb="3">
      <t>ボウゴフタ</t>
    </rPh>
    <phoneticPr fontId="44"/>
  </si>
  <si>
    <t>200φ用鎖付　T-8</t>
    <rPh sb="3" eb="5">
      <t>ファイヨウ</t>
    </rPh>
    <rPh sb="5" eb="7">
      <t>クサリツキ</t>
    </rPh>
    <phoneticPr fontId="44"/>
  </si>
  <si>
    <t>ST　100-150　（～500）</t>
    <phoneticPr fontId="48"/>
  </si>
  <si>
    <t>90L　100-200　（～500）</t>
    <phoneticPr fontId="48"/>
  </si>
  <si>
    <t>90Y　100-200　（～500）</t>
    <phoneticPr fontId="48"/>
  </si>
  <si>
    <t>ST　150-200　（～500）</t>
    <phoneticPr fontId="48"/>
  </si>
  <si>
    <t>90L　150-200　（～500）</t>
    <phoneticPr fontId="48"/>
  </si>
  <si>
    <t>90Y　150-200　（～500）</t>
    <phoneticPr fontId="48"/>
  </si>
  <si>
    <t>UT　100×75-200　（1760）</t>
    <phoneticPr fontId="48"/>
  </si>
  <si>
    <t>90Y　100-200　（1780）</t>
    <phoneticPr fontId="48"/>
  </si>
  <si>
    <t>屋内一般　75A</t>
    <rPh sb="0" eb="2">
      <t>オクナイ</t>
    </rPh>
    <rPh sb="2" eb="4">
      <t>イッパン</t>
    </rPh>
    <phoneticPr fontId="44"/>
  </si>
  <si>
    <t>DID11km</t>
    <phoneticPr fontId="2"/>
  </si>
  <si>
    <t>屋内露出　e2･(ハ)・Ⅶ　ステンレス</t>
    <rPh sb="0" eb="2">
      <t>オクナイ</t>
    </rPh>
    <rPh sb="2" eb="4">
      <t>ロシュツ</t>
    </rPh>
    <phoneticPr fontId="48"/>
  </si>
  <si>
    <t>屋内一般　30A</t>
    <rPh sb="0" eb="2">
      <t>オクナイ</t>
    </rPh>
    <rPh sb="2" eb="4">
      <t>イッパン</t>
    </rPh>
    <phoneticPr fontId="48"/>
  </si>
  <si>
    <t>富山県立大学情報工学部設置に伴う新棟新築機械設備工事</t>
    <rPh sb="0" eb="2">
      <t>トヤマ</t>
    </rPh>
    <rPh sb="2" eb="4">
      <t>ケンリツ</t>
    </rPh>
    <rPh sb="4" eb="6">
      <t>ダイガク</t>
    </rPh>
    <rPh sb="6" eb="8">
      <t>ジョウホウ</t>
    </rPh>
    <rPh sb="8" eb="11">
      <t>コウガクブ</t>
    </rPh>
    <rPh sb="11" eb="13">
      <t>セッチ</t>
    </rPh>
    <rPh sb="14" eb="15">
      <t>トモナ</t>
    </rPh>
    <rPh sb="16" eb="17">
      <t>シン</t>
    </rPh>
    <rPh sb="17" eb="18">
      <t>トウ</t>
    </rPh>
    <rPh sb="18" eb="20">
      <t>シンチク</t>
    </rPh>
    <rPh sb="20" eb="22">
      <t>キカイ</t>
    </rPh>
    <rPh sb="22" eb="24">
      <t>セツビ</t>
    </rPh>
    <rPh sb="24" eb="26">
      <t>コウジ</t>
    </rPh>
    <phoneticPr fontId="44"/>
  </si>
  <si>
    <t>集中コントローラーセッティング作業費</t>
    <rPh sb="0" eb="2">
      <t>シュウチュウ</t>
    </rPh>
    <rPh sb="15" eb="18">
      <t>サギョウヒ</t>
    </rPh>
    <phoneticPr fontId="44"/>
  </si>
  <si>
    <t>アドレス設定等</t>
    <rPh sb="4" eb="6">
      <t>セッテイ</t>
    </rPh>
    <rPh sb="6" eb="7">
      <t>ナド</t>
    </rPh>
    <phoneticPr fontId="44"/>
  </si>
  <si>
    <t>（排水水中ポンプ廻り制御）</t>
    <rPh sb="1" eb="3">
      <t>ハイスイ</t>
    </rPh>
    <rPh sb="3" eb="5">
      <t>スイチュウ</t>
    </rPh>
    <rPh sb="8" eb="9">
      <t>マワ</t>
    </rPh>
    <rPh sb="10" eb="12">
      <t>セイギョ</t>
    </rPh>
    <phoneticPr fontId="2"/>
  </si>
  <si>
    <t>監視用PC</t>
    <rPh sb="0" eb="3">
      <t>カンシヨウ</t>
    </rPh>
    <phoneticPr fontId="44"/>
  </si>
  <si>
    <t>ノート型</t>
    <rPh sb="3" eb="4">
      <t>ガタ</t>
    </rPh>
    <phoneticPr fontId="44"/>
  </si>
  <si>
    <t>台</t>
    <rPh sb="0" eb="1">
      <t>ダイ</t>
    </rPh>
    <phoneticPr fontId="44"/>
  </si>
  <si>
    <t>CP-4-1</t>
    <phoneticPr fontId="2"/>
  </si>
  <si>
    <t>光ケーブル端末処理</t>
    <rPh sb="0" eb="1">
      <t>ヒカリ</t>
    </rPh>
    <rPh sb="5" eb="7">
      <t>タンマツ</t>
    </rPh>
    <rPh sb="7" eb="9">
      <t>ショリ</t>
    </rPh>
    <phoneticPr fontId="44"/>
  </si>
  <si>
    <t>8C以下</t>
    <rPh sb="2" eb="4">
      <t>イカ</t>
    </rPh>
    <phoneticPr fontId="44"/>
  </si>
  <si>
    <t>光ケーブル（エコ）　管内</t>
    <rPh sb="0" eb="1">
      <t>ヒカリ</t>
    </rPh>
    <rPh sb="10" eb="12">
      <t>カンナイ</t>
    </rPh>
    <phoneticPr fontId="44"/>
  </si>
  <si>
    <t>光ケーブル（エコ）　ラック</t>
    <rPh sb="0" eb="1">
      <t>ヒカリ</t>
    </rPh>
    <phoneticPr fontId="44"/>
  </si>
  <si>
    <t>光ケーブル（エコ）　コロガシ</t>
    <rPh sb="0" eb="1">
      <t>ヒカリ</t>
    </rPh>
    <phoneticPr fontId="44"/>
  </si>
  <si>
    <t>塗装費</t>
    <rPh sb="0" eb="3">
      <t>トソウヒ</t>
    </rPh>
    <phoneticPr fontId="2"/>
  </si>
  <si>
    <t>デッキプレート開口切断費</t>
    <rPh sb="7" eb="9">
      <t>カイコウ</t>
    </rPh>
    <rPh sb="9" eb="12">
      <t>セツダンヒ</t>
    </rPh>
    <phoneticPr fontId="44"/>
  </si>
  <si>
    <t>デッキプレート開口切断費</t>
    <rPh sb="7" eb="9">
      <t>カイコウ</t>
    </rPh>
    <rPh sb="9" eb="11">
      <t>セツダン</t>
    </rPh>
    <rPh sb="11" eb="12">
      <t>ヒ</t>
    </rPh>
    <phoneticPr fontId="44"/>
  </si>
  <si>
    <t>デッキプレート開口切断費</t>
    <rPh sb="7" eb="12">
      <t>カイコウセツダンヒ</t>
    </rPh>
    <phoneticPr fontId="44"/>
  </si>
  <si>
    <t>枚　　数</t>
    <phoneticPr fontId="51"/>
  </si>
  <si>
    <t>設計年月</t>
    <phoneticPr fontId="51"/>
  </si>
  <si>
    <t>公立大学法人富山県立大学</t>
    <rPh sb="0" eb="2">
      <t>コウリツ</t>
    </rPh>
    <rPh sb="2" eb="4">
      <t>ダイガク</t>
    </rPh>
    <rPh sb="4" eb="6">
      <t>ホウジン</t>
    </rPh>
    <rPh sb="6" eb="9">
      <t>トヤマケン</t>
    </rPh>
    <rPh sb="9" eb="10">
      <t>リツ</t>
    </rPh>
    <rPh sb="10" eb="12">
      <t>ダイガク</t>
    </rPh>
    <phoneticPr fontId="51"/>
  </si>
  <si>
    <t>Ｐ－１</t>
    <phoneticPr fontId="2"/>
  </si>
  <si>
    <t>符号</t>
  </si>
  <si>
    <t>名　　　称</t>
  </si>
  <si>
    <t>摘　要</t>
    <rPh sb="0" eb="1">
      <t>ツム</t>
    </rPh>
    <rPh sb="2" eb="3">
      <t>ヨウ</t>
    </rPh>
    <phoneticPr fontId="48"/>
  </si>
  <si>
    <t>数量</t>
  </si>
  <si>
    <t>金　額</t>
  </si>
  <si>
    <t>備　考</t>
    <rPh sb="0" eb="3">
      <t>ビコウ</t>
    </rPh>
    <phoneticPr fontId="52"/>
  </si>
  <si>
    <t>Ａ</t>
  </si>
  <si>
    <t>純工事費</t>
    <rPh sb="0" eb="1">
      <t>ジュン</t>
    </rPh>
    <rPh sb="1" eb="4">
      <t>コウジヒ</t>
    </rPh>
    <phoneticPr fontId="13"/>
  </si>
  <si>
    <t>　直接工事費</t>
    <rPh sb="1" eb="3">
      <t>チョクセツ</t>
    </rPh>
    <rPh sb="3" eb="6">
      <t>コウジヒ</t>
    </rPh>
    <phoneticPr fontId="13"/>
  </si>
  <si>
    <t>式</t>
    <rPh sb="0" eb="1">
      <t>シキ</t>
    </rPh>
    <phoneticPr fontId="13"/>
  </si>
  <si>
    <t>　共通仮設費</t>
    <rPh sb="1" eb="3">
      <t>キョウツウ</t>
    </rPh>
    <rPh sb="3" eb="4">
      <t>カセツ</t>
    </rPh>
    <rPh sb="4" eb="5">
      <t>セツ</t>
    </rPh>
    <rPh sb="5" eb="6">
      <t>ヒ</t>
    </rPh>
    <phoneticPr fontId="13"/>
  </si>
  <si>
    <t>　　小　計</t>
    <rPh sb="2" eb="5">
      <t>ショウケイ</t>
    </rPh>
    <phoneticPr fontId="13"/>
  </si>
  <si>
    <t>Ｂ</t>
  </si>
  <si>
    <t>諸経費</t>
    <rPh sb="0" eb="3">
      <t>ショケイヒ</t>
    </rPh>
    <phoneticPr fontId="13"/>
  </si>
  <si>
    <t>　現場管理費</t>
    <rPh sb="1" eb="3">
      <t>ゲンバ</t>
    </rPh>
    <rPh sb="3" eb="6">
      <t>カンリヒ</t>
    </rPh>
    <phoneticPr fontId="13"/>
  </si>
  <si>
    <t>　一般管理費等</t>
    <rPh sb="1" eb="3">
      <t>イッパン</t>
    </rPh>
    <rPh sb="3" eb="6">
      <t>カンリヒ</t>
    </rPh>
    <rPh sb="6" eb="7">
      <t>トウ</t>
    </rPh>
    <phoneticPr fontId="13"/>
  </si>
  <si>
    <t>Ｃ</t>
    <phoneticPr fontId="48"/>
  </si>
  <si>
    <t>工事価格（Ａ＋Ｂ）</t>
    <rPh sb="0" eb="2">
      <t>コウジ</t>
    </rPh>
    <rPh sb="2" eb="4">
      <t>カカク</t>
    </rPh>
    <phoneticPr fontId="13"/>
  </si>
  <si>
    <t>富山県立大学情報工学部設置に伴う新棟新築機械設備工事</t>
    <rPh sb="0" eb="2">
      <t>トヤマ</t>
    </rPh>
    <rPh sb="2" eb="4">
      <t>ケンリツ</t>
    </rPh>
    <rPh sb="4" eb="6">
      <t>ダイガク</t>
    </rPh>
    <rPh sb="6" eb="8">
      <t>ジョウホウ</t>
    </rPh>
    <rPh sb="8" eb="11">
      <t>コウガクブ</t>
    </rPh>
    <rPh sb="11" eb="13">
      <t>セッチ</t>
    </rPh>
    <rPh sb="14" eb="15">
      <t>トモナ</t>
    </rPh>
    <rPh sb="16" eb="18">
      <t>シントウ</t>
    </rPh>
    <rPh sb="18" eb="20">
      <t>シンチク</t>
    </rPh>
    <rPh sb="20" eb="22">
      <t>キカイ</t>
    </rPh>
    <rPh sb="22" eb="24">
      <t>セツビ</t>
    </rPh>
    <rPh sb="24" eb="26">
      <t>コウジ</t>
    </rPh>
    <phoneticPr fontId="13"/>
  </si>
  <si>
    <t>令和６年　月</t>
    <rPh sb="0" eb="2">
      <t>レイワ</t>
    </rPh>
    <phoneticPr fontId="51"/>
  </si>
  <si>
    <t>富山県立大学情報工学部設置に伴う新棟新築機械設備工事</t>
    <rPh sb="0" eb="2">
      <t>トヤマ</t>
    </rPh>
    <rPh sb="2" eb="4">
      <t>ケンリツ</t>
    </rPh>
    <rPh sb="4" eb="6">
      <t>ダイガク</t>
    </rPh>
    <rPh sb="6" eb="8">
      <t>ジョウホウ</t>
    </rPh>
    <rPh sb="8" eb="11">
      <t>コウガクブ</t>
    </rPh>
    <rPh sb="11" eb="13">
      <t>セッチ</t>
    </rPh>
    <rPh sb="14" eb="15">
      <t>トモナ</t>
    </rPh>
    <rPh sb="16" eb="18">
      <t>シントウ</t>
    </rPh>
    <rPh sb="18" eb="20">
      <t>シンチク</t>
    </rPh>
    <rPh sb="20" eb="22">
      <t>キカイ</t>
    </rPh>
    <rPh sb="22" eb="24">
      <t>セツビ</t>
    </rPh>
    <rPh sb="24" eb="26">
      <t>コウジ</t>
    </rPh>
    <phoneticPr fontId="51"/>
  </si>
  <si>
    <t>参考数量調書</t>
    <rPh sb="0" eb="2">
      <t>サンコウ</t>
    </rPh>
    <rPh sb="2" eb="4">
      <t>スウリョウ</t>
    </rPh>
    <rPh sb="4" eb="6">
      <t>チョウショ</t>
    </rPh>
    <phoneticPr fontId="2"/>
  </si>
  <si>
    <t>表紙共58枚</t>
    <phoneticPr fontId="5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</si>
</sst>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6" formatCode="&quot;¥&quot;#,##0;[Red]&quot;¥&quot;\-#,##0"/>
    <numFmt numFmtId="41" formatCode="_ * #,##0_ ;_ * \-#,##0_ ;_ * &quot;-&quot;_ ;_ @_ "/>
    <numFmt numFmtId="176" formatCode="#,##0_);[Red]\(#,##0\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#,##0;\-#,##0;&quot;-&quot;"/>
    <numFmt numFmtId="181" formatCode="#,##0.00;[Red]#,##0.00"/>
    <numFmt numFmtId="182" formatCode="d\.m\.yy\ h:mm"/>
    <numFmt numFmtId="183" formatCode="_-* #,##0.0_-;\-* #,##0.0_-;_-* &quot;-&quot;??_-;_-@_-"/>
    <numFmt numFmtId="184" formatCode="&quot; &quot;#,##0;&quot;¥&quot;\!\-#,##0"/>
    <numFmt numFmtId="185" formatCode="&quot;P. &quot;#&quot; &quot;"/>
    <numFmt numFmtId="186" formatCode="&quot;SFr.&quot;#,##0;[Red]&quot;SFr.&quot;\-#,##0"/>
    <numFmt numFmtId="187" formatCode="&quot;¥&quot;#,##0;[Red]&quot;¥&quot;&quot;¥&quot;\-#,##0"/>
    <numFmt numFmtId="188" formatCode="&quot;¥&quot;#,##0.00;[Red]&quot;¥&quot;&quot;¥&quot;\-#,##0.00"/>
    <numFmt numFmtId="189" formatCode="&quot;¥&quot;#,##0.00;&quot;¥&quot;&quot;¥&quot;\-#,##0.00"/>
    <numFmt numFmtId="190" formatCode="_ &quot;¥&quot;* #,##0_ ;_ &quot;¥&quot;* &quot;¥&quot;\-#,##0_ ;_ &quot;¥&quot;* &quot;-&quot;_ ;_ @_ "/>
    <numFmt numFmtId="191" formatCode="_(* #,##0_);_(* \(#,##0\);_(* &quot;-&quot;??_);_(@_)"/>
    <numFmt numFmtId="192" formatCode="&quot;$&quot;#,##0.00"/>
    <numFmt numFmtId="193" formatCode="#,##0;[Red]&quot;¥&quot;\!\-#,##0;0"/>
    <numFmt numFmtId="194" formatCode="_ * #,##0_ ;_ * \-#,##0_ ;_ * &quot;&quot;_ ;_ @_ "/>
    <numFmt numFmtId="195" formatCode="#,###;[Red]&quot;△&quot;#,###"/>
    <numFmt numFmtId="196" formatCode="hh:mm\ \T\K"/>
    <numFmt numFmtId="197" formatCode="0.0%"/>
    <numFmt numFmtId="199" formatCode="0.0"/>
    <numFmt numFmtId="203" formatCode="#,##0.0;&quot;▲ &quot;#,##0.0"/>
    <numFmt numFmtId="204" formatCode="#,##0;&quot;▲ &quot;#,##0"/>
    <numFmt numFmtId="205" formatCode="0.0_);[Red]\(0.0\)"/>
    <numFmt numFmtId="207" formatCode="0_ "/>
  </numFmts>
  <fonts count="5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明朝"/>
      <family val="1"/>
      <charset val="128"/>
    </font>
    <font>
      <sz val="7"/>
      <name val="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name val="明朝"/>
      <family val="3"/>
      <charset val="128"/>
    </font>
    <font>
      <sz val="9"/>
      <name val="Times New Roman"/>
      <family val="1"/>
    </font>
    <font>
      <u/>
      <sz val="10"/>
      <color indexed="14"/>
      <name val="MS Sans Serif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sz val="10"/>
      <name val="MS Sans Serif"/>
      <family val="2"/>
    </font>
    <font>
      <sz val="12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12"/>
      <color indexed="8"/>
      <name val="ＭＳ ゴシック"/>
      <family val="3"/>
      <charset val="128"/>
    </font>
    <font>
      <b/>
      <sz val="11"/>
      <name val="Helv"/>
      <family val="2"/>
    </font>
    <font>
      <b/>
      <sz val="9"/>
      <name val="Times New Roman"/>
      <family val="1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u/>
      <sz val="10.5"/>
      <color indexed="12"/>
      <name val="明朝"/>
      <family val="1"/>
      <charset val="128"/>
    </font>
    <font>
      <sz val="10"/>
      <name val="Helv"/>
      <family val="2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.5"/>
      <name val="ｺﾞｼｯｸ"/>
      <family val="3"/>
      <charset val="128"/>
    </font>
    <font>
      <b/>
      <sz val="12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明朝"/>
      <family val="1"/>
      <charset val="128"/>
    </font>
    <font>
      <i/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trike/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2"/>
      </left>
      <right/>
      <top/>
      <bottom style="hair">
        <color indexed="12"/>
      </bottom>
      <diagonal/>
    </border>
    <border>
      <left style="thin">
        <color indexed="12"/>
      </left>
      <right/>
      <top/>
      <bottom style="hair">
        <color indexed="1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193">
    <xf numFmtId="0" fontId="0" fillId="0" borderId="0"/>
    <xf numFmtId="38" fontId="1" fillId="0" borderId="0" applyFont="0" applyFill="0" applyBorder="0" applyAlignment="0" applyProtection="0"/>
    <xf numFmtId="1" fontId="4" fillId="0" borderId="0"/>
    <xf numFmtId="38" fontId="6" fillId="0" borderId="0" applyFont="0" applyFill="0" applyBorder="0" applyAlignment="0" applyProtection="0"/>
    <xf numFmtId="0" fontId="3" fillId="0" borderId="0"/>
    <xf numFmtId="0" fontId="1" fillId="0" borderId="0"/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9" fontId="14" fillId="4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80" fontId="17" fillId="0" borderId="0" applyFill="0" applyBorder="0" applyAlignment="0"/>
    <xf numFmtId="0" fontId="18" fillId="0" borderId="0" applyFill="0" applyBorder="0" applyAlignment="0"/>
    <xf numFmtId="0" fontId="18" fillId="0" borderId="0" applyFill="0" applyBorder="0" applyAlignment="0"/>
    <xf numFmtId="0" fontId="7" fillId="0" borderId="0" applyFill="0" applyBorder="0" applyAlignment="0"/>
    <xf numFmtId="181" fontId="7" fillId="0" borderId="0" applyFill="0" applyBorder="0" applyAlignment="0"/>
    <xf numFmtId="182" fontId="1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182" fontId="1" fillId="0" borderId="0" applyFill="0" applyBorder="0" applyAlignment="0"/>
    <xf numFmtId="0" fontId="14" fillId="0" borderId="0" applyFill="0" applyBorder="0" applyAlignment="0"/>
    <xf numFmtId="181" fontId="7" fillId="0" borderId="0" applyFill="0" applyBorder="0" applyAlignment="0"/>
    <xf numFmtId="0" fontId="14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14" fontId="17" fillId="0" borderId="0" applyFill="0" applyBorder="0" applyAlignment="0"/>
    <xf numFmtId="182" fontId="1" fillId="0" borderId="0" applyFill="0" applyBorder="0" applyAlignment="0"/>
    <xf numFmtId="181" fontId="7" fillId="0" borderId="0" applyFill="0" applyBorder="0" applyAlignment="0"/>
    <xf numFmtId="182" fontId="1" fillId="0" borderId="0" applyFill="0" applyBorder="0" applyAlignment="0"/>
    <xf numFmtId="0" fontId="14" fillId="0" borderId="0" applyFill="0" applyBorder="0" applyAlignment="0"/>
    <xf numFmtId="181" fontId="7" fillId="0" borderId="0" applyFill="0" applyBorder="0" applyAlignment="0"/>
    <xf numFmtId="0" fontId="19" fillId="0" borderId="0">
      <alignment horizontal="left"/>
    </xf>
    <xf numFmtId="0" fontId="20" fillId="0" borderId="0" applyNumberFormat="0" applyFill="0" applyBorder="0" applyAlignment="0" applyProtection="0"/>
    <xf numFmtId="38" fontId="16" fillId="5" borderId="0" applyNumberFormat="0" applyBorder="0" applyAlignment="0" applyProtection="0"/>
    <xf numFmtId="0" fontId="21" fillId="0" borderId="8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22" fillId="0" borderId="0" applyNumberFormat="0" applyFill="0" applyBorder="0" applyAlignment="0" applyProtection="0">
      <alignment vertical="top"/>
      <protection locked="0"/>
    </xf>
    <xf numFmtId="10" fontId="16" fillId="3" borderId="1" applyNumberFormat="0" applyBorder="0" applyAlignment="0" applyProtection="0"/>
    <xf numFmtId="182" fontId="1" fillId="0" borderId="0" applyFill="0" applyBorder="0" applyAlignment="0"/>
    <xf numFmtId="181" fontId="7" fillId="0" borderId="0" applyFill="0" applyBorder="0" applyAlignment="0"/>
    <xf numFmtId="182" fontId="1" fillId="0" borderId="0" applyFill="0" applyBorder="0" applyAlignment="0"/>
    <xf numFmtId="0" fontId="14" fillId="0" borderId="0" applyFill="0" applyBorder="0" applyAlignment="0"/>
    <xf numFmtId="181" fontId="7" fillId="0" borderId="0" applyFill="0" applyBorder="0" applyAlignment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/>
    <xf numFmtId="186" fontId="1" fillId="0" borderId="0"/>
    <xf numFmtId="0" fontId="14" fillId="0" borderId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82" fontId="1" fillId="0" borderId="0" applyFill="0" applyBorder="0" applyAlignment="0"/>
    <xf numFmtId="181" fontId="7" fillId="0" borderId="0" applyFill="0" applyBorder="0" applyAlignment="0"/>
    <xf numFmtId="182" fontId="1" fillId="0" borderId="0" applyFill="0" applyBorder="0" applyAlignment="0"/>
    <xf numFmtId="0" fontId="14" fillId="0" borderId="0" applyFill="0" applyBorder="0" applyAlignment="0"/>
    <xf numFmtId="181" fontId="7" fillId="0" borderId="0" applyFill="0" applyBorder="0" applyAlignment="0"/>
    <xf numFmtId="4" fontId="19" fillId="0" borderId="0">
      <alignment horizontal="right"/>
    </xf>
    <xf numFmtId="0" fontId="23" fillId="0" borderId="0" applyNumberFormat="0" applyFont="0" applyFill="0" applyBorder="0" applyAlignment="0" applyProtection="0">
      <alignment horizontal="left"/>
    </xf>
    <xf numFmtId="0" fontId="26" fillId="0" borderId="9">
      <alignment horizontal="center"/>
    </xf>
    <xf numFmtId="4" fontId="27" fillId="0" borderId="0">
      <alignment horizontal="right"/>
    </xf>
    <xf numFmtId="0" fontId="28" fillId="0" borderId="0">
      <alignment horizontal="left"/>
    </xf>
    <xf numFmtId="0" fontId="29" fillId="6" borderId="0"/>
    <xf numFmtId="0" fontId="3" fillId="0" borderId="0"/>
    <xf numFmtId="0" fontId="29" fillId="6" borderId="0"/>
    <xf numFmtId="0" fontId="3" fillId="0" borderId="0"/>
    <xf numFmtId="0" fontId="29" fillId="6" borderId="0"/>
    <xf numFmtId="0" fontId="3" fillId="0" borderId="0"/>
    <xf numFmtId="0" fontId="29" fillId="6" borderId="0"/>
    <xf numFmtId="0" fontId="3" fillId="0" borderId="0"/>
    <xf numFmtId="0" fontId="29" fillId="6" borderId="0"/>
    <xf numFmtId="0" fontId="3" fillId="0" borderId="0"/>
    <xf numFmtId="0" fontId="29" fillId="6" borderId="0"/>
    <xf numFmtId="0" fontId="3" fillId="0" borderId="0"/>
    <xf numFmtId="0" fontId="29" fillId="6" borderId="0"/>
    <xf numFmtId="0" fontId="3" fillId="0" borderId="0"/>
    <xf numFmtId="0" fontId="29" fillId="6" borderId="0"/>
    <xf numFmtId="0" fontId="3" fillId="0" borderId="0"/>
    <xf numFmtId="0" fontId="25" fillId="6" borderId="0"/>
    <xf numFmtId="0" fontId="25" fillId="6" borderId="0"/>
    <xf numFmtId="0" fontId="25" fillId="6" borderId="0"/>
    <xf numFmtId="0" fontId="25" fillId="6" borderId="0"/>
    <xf numFmtId="0" fontId="25" fillId="6" borderId="0"/>
    <xf numFmtId="0" fontId="25" fillId="6" borderId="0"/>
    <xf numFmtId="0" fontId="25" fillId="6" borderId="0"/>
    <xf numFmtId="0" fontId="30" fillId="0" borderId="0"/>
    <xf numFmtId="49" fontId="17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31" fillId="0" borderId="0">
      <alignment horizontal="center"/>
    </xf>
    <xf numFmtId="189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0" fontId="32" fillId="0" borderId="10" applyNumberFormat="0" applyBorder="0" applyAlignment="0">
      <alignment horizontal="center"/>
    </xf>
    <xf numFmtId="191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/>
    <xf numFmtId="41" fontId="14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33" fillId="0" borderId="0" applyFill="0" applyBorder="0" applyAlignment="0" applyProtection="0">
      <alignment horizontal="left"/>
    </xf>
    <xf numFmtId="38" fontId="33" fillId="0" borderId="0" applyFill="0" applyBorder="0" applyAlignment="0" applyProtection="0">
      <alignment horizontal="right"/>
    </xf>
    <xf numFmtId="0" fontId="1" fillId="0" borderId="11"/>
    <xf numFmtId="0" fontId="12" fillId="3" borderId="0" applyNumberFormat="0" applyFill="0" applyBorder="0" applyAlignment="0" applyProtection="0">
      <alignment vertical="center"/>
    </xf>
    <xf numFmtId="9" fontId="18" fillId="0" borderId="0" applyFont="0" applyBorder="0" applyAlignment="0" applyProtection="0"/>
    <xf numFmtId="38" fontId="5" fillId="0" borderId="12"/>
    <xf numFmtId="38" fontId="1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6" fillId="0" borderId="0" applyFont="0" applyFill="0" applyBorder="0" applyAlignment="0" applyProtection="0"/>
    <xf numFmtId="38" fontId="3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176" fontId="23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3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5" fillId="0" borderId="0">
      <alignment vertical="top" textRotation="255"/>
    </xf>
    <xf numFmtId="0" fontId="13" fillId="0" borderId="0">
      <alignment vertical="center" wrapText="1"/>
    </xf>
    <xf numFmtId="0" fontId="13" fillId="0" borderId="0">
      <alignment vertical="center" wrapText="1"/>
    </xf>
    <xf numFmtId="0" fontId="24" fillId="0" borderId="0">
      <alignment vertical="center"/>
      <protection locked="0"/>
    </xf>
    <xf numFmtId="39" fontId="33" fillId="0" borderId="13" applyFill="0" applyBorder="0" applyAlignment="0" applyProtection="0">
      <alignment horizontal="left"/>
    </xf>
    <xf numFmtId="193" fontId="33" fillId="0" borderId="13" applyFill="0" applyBorder="0" applyAlignment="0" applyProtection="0">
      <alignment horizontal="left"/>
    </xf>
    <xf numFmtId="0" fontId="5" fillId="0" borderId="0">
      <alignment horizontal="center" vertical="center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8" fillId="0" borderId="0"/>
    <xf numFmtId="0" fontId="3" fillId="0" borderId="0"/>
    <xf numFmtId="0" fontId="7" fillId="0" borderId="3" applyFill="0" applyBorder="0" applyProtection="0">
      <alignment vertical="center"/>
      <protection locked="0"/>
    </xf>
    <xf numFmtId="0" fontId="40" fillId="0" borderId="14" applyNumberFormat="0" applyBorder="0">
      <alignment horizontal="center"/>
    </xf>
    <xf numFmtId="3" fontId="41" fillId="7" borderId="0"/>
    <xf numFmtId="0" fontId="1" fillId="0" borderId="0"/>
    <xf numFmtId="0" fontId="8" fillId="0" borderId="0"/>
    <xf numFmtId="0" fontId="38" fillId="0" borderId="0">
      <alignment vertical="center"/>
    </xf>
    <xf numFmtId="0" fontId="10" fillId="0" borderId="0"/>
    <xf numFmtId="0" fontId="1" fillId="0" borderId="0"/>
    <xf numFmtId="0" fontId="38" fillId="0" borderId="0">
      <alignment vertical="center"/>
    </xf>
    <xf numFmtId="0" fontId="36" fillId="0" borderId="0"/>
    <xf numFmtId="0" fontId="1" fillId="0" borderId="0"/>
    <xf numFmtId="0" fontId="10" fillId="0" borderId="0"/>
    <xf numFmtId="0" fontId="23" fillId="0" borderId="0"/>
    <xf numFmtId="0" fontId="7" fillId="0" borderId="0"/>
    <xf numFmtId="194" fontId="18" fillId="0" borderId="0">
      <alignment vertical="center"/>
      <protection locked="0"/>
    </xf>
    <xf numFmtId="0" fontId="12" fillId="0" borderId="0" applyNumberFormat="0" applyFill="0" applyBorder="0" applyAlignment="0" applyProtection="0">
      <alignment horizontal="right"/>
    </xf>
    <xf numFmtId="0" fontId="42" fillId="0" borderId="0"/>
    <xf numFmtId="0" fontId="13" fillId="7" borderId="15" applyNumberFormat="0" applyFill="0" applyBorder="0" applyAlignment="0" applyProtection="0">
      <alignment horizontal="distributed" vertical="center"/>
    </xf>
    <xf numFmtId="195" fontId="43" fillId="0" borderId="16" applyNumberFormat="0" applyFill="0" applyBorder="0" applyAlignment="0" applyProtection="0"/>
    <xf numFmtId="195" fontId="12" fillId="0" borderId="16" applyNumberFormat="0" applyFill="0" applyBorder="0" applyAlignment="0" applyProtection="0"/>
    <xf numFmtId="0" fontId="9" fillId="0" borderId="0" applyNumberFormat="0" applyFill="0" applyBorder="0" applyAlignment="0" applyProtection="0">
      <alignment horizontal="right"/>
    </xf>
    <xf numFmtId="0" fontId="32" fillId="0" borderId="0"/>
    <xf numFmtId="196" fontId="7" fillId="0" borderId="0"/>
    <xf numFmtId="0" fontId="18" fillId="0" borderId="0"/>
    <xf numFmtId="0" fontId="7" fillId="0" borderId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33" fillId="0" borderId="0"/>
    <xf numFmtId="0" fontId="12" fillId="0" borderId="0"/>
    <xf numFmtId="0" fontId="47" fillId="0" borderId="0"/>
    <xf numFmtId="0" fontId="4" fillId="0" borderId="0"/>
    <xf numFmtId="0" fontId="10" fillId="0" borderId="0"/>
    <xf numFmtId="38" fontId="8" fillId="0" borderId="0" applyFont="0" applyFill="0" applyBorder="0" applyAlignment="0" applyProtection="0"/>
  </cellStyleXfs>
  <cellXfs count="137">
    <xf numFmtId="0" fontId="0" fillId="0" borderId="0" xfId="0"/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2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center" vertical="center"/>
    </xf>
    <xf numFmtId="197" fontId="5" fillId="0" borderId="25" xfId="0" applyNumberFormat="1" applyFont="1" applyBorder="1" applyAlignment="1">
      <alignment horizontal="center" vertical="center"/>
    </xf>
    <xf numFmtId="0" fontId="5" fillId="0" borderId="0" xfId="0" applyFont="1"/>
    <xf numFmtId="176" fontId="5" fillId="0" borderId="25" xfId="0" applyNumberFormat="1" applyFont="1" applyBorder="1" applyAlignment="1">
      <alignment horizontal="center" vertical="center"/>
    </xf>
    <xf numFmtId="0" fontId="5" fillId="8" borderId="6" xfId="0" applyFont="1" applyFill="1" applyBorder="1" applyAlignment="1">
      <alignment horizontal="left" vertical="center"/>
    </xf>
    <xf numFmtId="176" fontId="5" fillId="0" borderId="6" xfId="0" applyNumberFormat="1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/>
    </xf>
    <xf numFmtId="0" fontId="7" fillId="0" borderId="6" xfId="0" applyFont="1" applyBorder="1" applyAlignment="1">
      <alignment vertical="center"/>
    </xf>
    <xf numFmtId="0" fontId="5" fillId="0" borderId="0" xfId="183" applyFont="1">
      <alignment vertical="center"/>
    </xf>
    <xf numFmtId="0" fontId="46" fillId="0" borderId="24" xfId="0" applyFont="1" applyBorder="1" applyAlignment="1">
      <alignment horizontal="center" vertical="center"/>
    </xf>
    <xf numFmtId="176" fontId="46" fillId="0" borderId="2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24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6" xfId="0" quotePrefix="1" applyFont="1" applyBorder="1" applyAlignment="1">
      <alignment horizontal="center" vertical="center"/>
    </xf>
    <xf numFmtId="0" fontId="5" fillId="0" borderId="6" xfId="162" applyFont="1" applyBorder="1" applyAlignment="1">
      <alignment horizontal="left" vertical="center"/>
    </xf>
    <xf numFmtId="0" fontId="5" fillId="0" borderId="26" xfId="183" applyFont="1" applyBorder="1" applyAlignment="1">
      <alignment horizontal="center" vertical="center"/>
    </xf>
    <xf numFmtId="0" fontId="5" fillId="0" borderId="6" xfId="183" applyFont="1" applyBorder="1" applyAlignment="1">
      <alignment horizontal="left" vertical="center"/>
    </xf>
    <xf numFmtId="0" fontId="5" fillId="0" borderId="6" xfId="183" applyFont="1" applyBorder="1" applyAlignment="1">
      <alignment horizontal="center" vertical="center"/>
    </xf>
    <xf numFmtId="176" fontId="5" fillId="0" borderId="6" xfId="183" applyNumberFormat="1" applyFont="1" applyBorder="1" applyAlignment="1">
      <alignment horizontal="right" vertical="center"/>
    </xf>
    <xf numFmtId="0" fontId="5" fillId="0" borderId="25" xfId="183" applyFont="1" applyBorder="1" applyAlignment="1">
      <alignment horizontal="center" vertical="center"/>
    </xf>
    <xf numFmtId="49" fontId="5" fillId="0" borderId="26" xfId="188" applyNumberFormat="1" applyFont="1" applyBorder="1" applyAlignment="1">
      <alignment horizontal="right" vertical="center"/>
    </xf>
    <xf numFmtId="0" fontId="5" fillId="0" borderId="6" xfId="188" applyFont="1" applyBorder="1" applyAlignment="1" applyProtection="1">
      <alignment horizontal="left" vertical="center"/>
      <protection locked="0"/>
    </xf>
    <xf numFmtId="176" fontId="5" fillId="0" borderId="6" xfId="189" applyNumberFormat="1" applyFont="1" applyBorder="1" applyAlignment="1">
      <alignment vertical="center"/>
    </xf>
    <xf numFmtId="203" fontId="5" fillId="0" borderId="6" xfId="189" applyNumberFormat="1" applyFont="1" applyBorder="1" applyAlignment="1">
      <alignment horizontal="center" vertical="center"/>
    </xf>
    <xf numFmtId="0" fontId="5" fillId="0" borderId="6" xfId="189" applyFont="1" applyBorder="1" applyAlignment="1">
      <alignment vertical="center"/>
    </xf>
    <xf numFmtId="0" fontId="5" fillId="0" borderId="6" xfId="188" applyFont="1" applyBorder="1" applyAlignment="1">
      <alignment horizontal="left" vertical="center"/>
    </xf>
    <xf numFmtId="197" fontId="5" fillId="0" borderId="25" xfId="183" applyNumberFormat="1" applyFont="1" applyBorder="1" applyAlignment="1">
      <alignment horizontal="center" vertical="center"/>
    </xf>
    <xf numFmtId="203" fontId="5" fillId="0" borderId="6" xfId="189" applyNumberFormat="1" applyFont="1" applyBorder="1" applyAlignment="1">
      <alignment vertical="center"/>
    </xf>
    <xf numFmtId="0" fontId="5" fillId="0" borderId="26" xfId="183" quotePrefix="1" applyFont="1" applyBorder="1" applyAlignment="1">
      <alignment horizontal="center" vertical="center"/>
    </xf>
    <xf numFmtId="49" fontId="49" fillId="0" borderId="27" xfId="188" applyNumberFormat="1" applyFont="1" applyBorder="1" applyAlignment="1">
      <alignment horizontal="right" vertical="center"/>
    </xf>
    <xf numFmtId="0" fontId="45" fillId="0" borderId="25" xfId="0" applyFont="1" applyBorder="1" applyAlignment="1">
      <alignment horizontal="center" vertical="center"/>
    </xf>
    <xf numFmtId="0" fontId="5" fillId="0" borderId="0" xfId="183" applyFont="1" applyAlignment="1"/>
    <xf numFmtId="0" fontId="5" fillId="2" borderId="0" xfId="183" applyFont="1" applyFill="1">
      <alignment vertical="center"/>
    </xf>
    <xf numFmtId="0" fontId="5" fillId="0" borderId="6" xfId="183" applyFont="1" applyBorder="1" applyAlignment="1">
      <alignment horizontal="left" vertical="center" shrinkToFit="1"/>
    </xf>
    <xf numFmtId="49" fontId="5" fillId="0" borderId="26" xfId="188" applyNumberFormat="1" applyFont="1" applyBorder="1" applyAlignment="1">
      <alignment horizontal="center" vertical="center"/>
    </xf>
    <xf numFmtId="0" fontId="5" fillId="0" borderId="6" xfId="189" applyFont="1" applyBorder="1" applyAlignment="1">
      <alignment vertical="center" shrinkToFit="1"/>
    </xf>
    <xf numFmtId="0" fontId="46" fillId="0" borderId="26" xfId="0" applyFont="1" applyBorder="1" applyAlignment="1">
      <alignment horizontal="center" vertical="center"/>
    </xf>
    <xf numFmtId="0" fontId="5" fillId="0" borderId="6" xfId="183" applyFont="1" applyBorder="1" applyAlignment="1">
      <alignment horizontal="left" vertical="center" wrapText="1"/>
    </xf>
    <xf numFmtId="0" fontId="5" fillId="0" borderId="6" xfId="183" applyFont="1" applyBorder="1">
      <alignment vertical="center"/>
    </xf>
    <xf numFmtId="205" fontId="5" fillId="0" borderId="18" xfId="1" applyNumberFormat="1" applyFont="1" applyFill="1" applyBorder="1" applyAlignment="1">
      <alignment horizontal="center" vertical="center"/>
    </xf>
    <xf numFmtId="205" fontId="5" fillId="0" borderId="7" xfId="1" applyNumberFormat="1" applyFont="1" applyFill="1" applyBorder="1" applyAlignment="1">
      <alignment horizontal="right" vertical="center"/>
    </xf>
    <xf numFmtId="205" fontId="5" fillId="0" borderId="6" xfId="1" applyNumberFormat="1" applyFont="1" applyFill="1" applyBorder="1" applyAlignment="1">
      <alignment horizontal="right" vertical="center"/>
    </xf>
    <xf numFmtId="205" fontId="5" fillId="0" borderId="6" xfId="184" applyNumberFormat="1" applyFont="1" applyFill="1" applyBorder="1" applyAlignment="1">
      <alignment horizontal="right" vertical="center"/>
    </xf>
    <xf numFmtId="205" fontId="5" fillId="0" borderId="6" xfId="189" applyNumberFormat="1" applyFont="1" applyBorder="1" applyAlignment="1">
      <alignment vertical="center"/>
    </xf>
    <xf numFmtId="205" fontId="5" fillId="0" borderId="6" xfId="188" applyNumberFormat="1" applyFont="1" applyBorder="1" applyAlignment="1">
      <alignment horizontal="right" vertical="center"/>
    </xf>
    <xf numFmtId="205" fontId="5" fillId="0" borderId="6" xfId="135" applyNumberFormat="1" applyFont="1" applyFill="1" applyBorder="1" applyAlignment="1">
      <alignment vertical="center"/>
    </xf>
    <xf numFmtId="205" fontId="5" fillId="0" borderId="6" xfId="0" applyNumberFormat="1" applyFont="1" applyBorder="1" applyAlignment="1">
      <alignment horizontal="right" vertical="center"/>
    </xf>
    <xf numFmtId="205" fontId="5" fillId="0" borderId="6" xfId="1" applyNumberFormat="1" applyFont="1" applyFill="1" applyBorder="1" applyAlignment="1">
      <alignment vertical="center"/>
    </xf>
    <xf numFmtId="205" fontId="5" fillId="0" borderId="6" xfId="1" applyNumberFormat="1" applyFont="1" applyFill="1" applyBorder="1" applyAlignment="1">
      <alignment horizontal="center" vertical="center"/>
    </xf>
    <xf numFmtId="205" fontId="5" fillId="0" borderId="0" xfId="1" applyNumberFormat="1" applyFont="1" applyFill="1"/>
    <xf numFmtId="0" fontId="5" fillId="0" borderId="6" xfId="0" applyFont="1" applyBorder="1" applyAlignment="1">
      <alignment horizontal="left" vertical="center" shrinkToFi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205" fontId="5" fillId="0" borderId="29" xfId="1" applyNumberFormat="1" applyFont="1" applyFill="1" applyBorder="1" applyAlignment="1">
      <alignment horizontal="right" vertical="center"/>
    </xf>
    <xf numFmtId="176" fontId="5" fillId="0" borderId="29" xfId="0" applyNumberFormat="1" applyFont="1" applyBorder="1" applyAlignment="1">
      <alignment vertical="center"/>
    </xf>
    <xf numFmtId="176" fontId="5" fillId="0" borderId="30" xfId="0" applyNumberFormat="1" applyFont="1" applyBorder="1" applyAlignment="1">
      <alignment horizontal="center" vertical="center"/>
    </xf>
    <xf numFmtId="205" fontId="7" fillId="0" borderId="6" xfId="0" applyNumberFormat="1" applyFont="1" applyBorder="1" applyAlignment="1">
      <alignment horizontal="left" vertical="center"/>
    </xf>
    <xf numFmtId="176" fontId="5" fillId="0" borderId="6" xfId="0" applyNumberFormat="1" applyFont="1" applyBorder="1" applyAlignment="1">
      <alignment horizontal="left" vertical="center"/>
    </xf>
    <xf numFmtId="176" fontId="5" fillId="0" borderId="25" xfId="0" applyNumberFormat="1" applyFont="1" applyBorder="1" applyAlignment="1">
      <alignment horizontal="left" vertical="center"/>
    </xf>
    <xf numFmtId="205" fontId="5" fillId="0" borderId="6" xfId="127" applyNumberFormat="1" applyFont="1" applyFill="1" applyBorder="1" applyAlignment="1">
      <alignment horizontal="right" vertical="center"/>
    </xf>
    <xf numFmtId="0" fontId="5" fillId="0" borderId="25" xfId="0" applyFont="1" applyBorder="1" applyAlignment="1">
      <alignment horizontal="left" vertical="center"/>
    </xf>
    <xf numFmtId="0" fontId="5" fillId="0" borderId="6" xfId="185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33" fillId="0" borderId="6" xfId="0" applyFont="1" applyBorder="1" applyAlignment="1">
      <alignment vertical="center"/>
    </xf>
    <xf numFmtId="0" fontId="33" fillId="0" borderId="6" xfId="0" applyFont="1" applyBorder="1" applyAlignment="1">
      <alignment horizontal="right" vertical="center"/>
    </xf>
    <xf numFmtId="0" fontId="7" fillId="0" borderId="6" xfId="183" applyFont="1" applyBorder="1" applyAlignment="1"/>
    <xf numFmtId="0" fontId="7" fillId="0" borderId="6" xfId="183" applyFont="1" applyBorder="1">
      <alignment vertical="center"/>
    </xf>
    <xf numFmtId="0" fontId="33" fillId="0" borderId="6" xfId="183" applyFont="1" applyBorder="1">
      <alignment vertical="center"/>
    </xf>
    <xf numFmtId="0" fontId="33" fillId="0" borderId="6" xfId="0" applyFont="1" applyBorder="1" applyAlignment="1">
      <alignment vertical="center" shrinkToFit="1"/>
    </xf>
    <xf numFmtId="0" fontId="5" fillId="0" borderId="6" xfId="188" applyFont="1" applyBorder="1" applyAlignment="1" applyProtection="1">
      <alignment horizontal="left" vertical="center" wrapText="1"/>
      <protection locked="0"/>
    </xf>
    <xf numFmtId="0" fontId="5" fillId="0" borderId="6" xfId="189" applyFont="1" applyBorder="1" applyAlignment="1">
      <alignment vertical="center" wrapText="1"/>
    </xf>
    <xf numFmtId="0" fontId="33" fillId="0" borderId="6" xfId="183" applyFont="1" applyBorder="1" applyAlignment="1">
      <alignment vertical="center" wrapText="1"/>
    </xf>
    <xf numFmtId="204" fontId="5" fillId="0" borderId="6" xfId="189" applyNumberFormat="1" applyFont="1" applyBorder="1" applyAlignment="1">
      <alignment vertical="center"/>
    </xf>
    <xf numFmtId="38" fontId="5" fillId="0" borderId="25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top"/>
    </xf>
    <xf numFmtId="0" fontId="5" fillId="0" borderId="6" xfId="183" applyFont="1" applyBorder="1" applyAlignment="1">
      <alignment vertical="center" wrapText="1"/>
    </xf>
    <xf numFmtId="0" fontId="50" fillId="0" borderId="0" xfId="191" applyFont="1"/>
    <xf numFmtId="0" fontId="50" fillId="0" borderId="31" xfId="191" applyFont="1" applyBorder="1"/>
    <xf numFmtId="0" fontId="50" fillId="0" borderId="32" xfId="191" applyFont="1" applyBorder="1"/>
    <xf numFmtId="0" fontId="50" fillId="0" borderId="33" xfId="191" applyFont="1" applyBorder="1"/>
    <xf numFmtId="0" fontId="50" fillId="0" borderId="34" xfId="191" applyFont="1" applyBorder="1"/>
    <xf numFmtId="0" fontId="50" fillId="0" borderId="1" xfId="191" applyFont="1" applyBorder="1" applyAlignment="1">
      <alignment horizontal="center"/>
    </xf>
    <xf numFmtId="0" fontId="50" fillId="0" borderId="35" xfId="191" applyFont="1" applyBorder="1"/>
    <xf numFmtId="0" fontId="50" fillId="0" borderId="36" xfId="191" applyFont="1" applyBorder="1" applyAlignment="1">
      <alignment horizontal="center"/>
    </xf>
    <xf numFmtId="0" fontId="50" fillId="0" borderId="0" xfId="191" applyFont="1" applyAlignment="1">
      <alignment horizontal="center" vertical="center"/>
    </xf>
    <xf numFmtId="0" fontId="6" fillId="0" borderId="0" xfId="191" applyFont="1" applyAlignment="1">
      <alignment horizontal="center" vertical="center" wrapText="1"/>
    </xf>
    <xf numFmtId="0" fontId="50" fillId="0" borderId="0" xfId="191" applyFont="1" applyAlignment="1">
      <alignment horizontal="center" vertical="center" wrapText="1"/>
    </xf>
    <xf numFmtId="0" fontId="50" fillId="0" borderId="0" xfId="191" applyFont="1" applyAlignment="1">
      <alignment horizontal="right"/>
    </xf>
    <xf numFmtId="0" fontId="50" fillId="0" borderId="37" xfId="191" applyFont="1" applyBorder="1"/>
    <xf numFmtId="0" fontId="50" fillId="0" borderId="4" xfId="191" applyFont="1" applyBorder="1"/>
    <xf numFmtId="0" fontId="50" fillId="0" borderId="38" xfId="191" applyFont="1" applyBorder="1"/>
    <xf numFmtId="0" fontId="50" fillId="0" borderId="0" xfId="191" applyFont="1" applyAlignment="1">
      <alignment horizontal="center" vertical="top"/>
    </xf>
    <xf numFmtId="0" fontId="3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shrinkToFit="1"/>
    </xf>
    <xf numFmtId="0" fontId="33" fillId="0" borderId="1" xfId="0" applyFont="1" applyBorder="1" applyAlignment="1">
      <alignment horizontal="center" wrapText="1" shrinkToFit="1"/>
    </xf>
    <xf numFmtId="199" fontId="33" fillId="0" borderId="1" xfId="192" applyNumberFormat="1" applyFont="1" applyFill="1" applyBorder="1" applyAlignment="1">
      <alignment horizontal="center" shrinkToFit="1"/>
    </xf>
    <xf numFmtId="204" fontId="33" fillId="0" borderId="1" xfId="192" applyNumberFormat="1" applyFont="1" applyFill="1" applyBorder="1" applyAlignment="1">
      <alignment horizontal="center"/>
    </xf>
    <xf numFmtId="0" fontId="33" fillId="0" borderId="1" xfId="0" applyFont="1" applyBorder="1" applyAlignment="1">
      <alignment horizontal="center" wrapText="1"/>
    </xf>
    <xf numFmtId="0" fontId="3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wrapText="1" shrinkToFit="1"/>
    </xf>
    <xf numFmtId="199" fontId="33" fillId="0" borderId="1" xfId="192" applyNumberFormat="1" applyFont="1" applyFill="1" applyBorder="1" applyAlignment="1">
      <alignment horizontal="right" shrinkToFit="1"/>
    </xf>
    <xf numFmtId="204" fontId="33" fillId="0" borderId="1" xfId="192" applyNumberFormat="1" applyFont="1" applyFill="1" applyBorder="1" applyAlignment="1"/>
    <xf numFmtId="0" fontId="12" fillId="0" borderId="1" xfId="0" applyFont="1" applyBorder="1" applyAlignment="1">
      <alignment wrapText="1"/>
    </xf>
    <xf numFmtId="0" fontId="33" fillId="0" borderId="1" xfId="0" applyFont="1" applyBorder="1" applyAlignment="1">
      <alignment horizontal="left" shrinkToFit="1"/>
    </xf>
    <xf numFmtId="199" fontId="12" fillId="0" borderId="1" xfId="0" applyNumberFormat="1" applyFont="1" applyBorder="1" applyAlignment="1">
      <alignment horizontal="left" wrapText="1" shrinkToFit="1"/>
    </xf>
    <xf numFmtId="207" fontId="33" fillId="0" borderId="1" xfId="192" applyNumberFormat="1" applyFont="1" applyFill="1" applyBorder="1" applyAlignment="1">
      <alignment horizontal="right" shrinkToFit="1"/>
    </xf>
    <xf numFmtId="204" fontId="13" fillId="0" borderId="1" xfId="192" applyNumberFormat="1" applyFont="1" applyFill="1" applyBorder="1" applyAlignment="1">
      <alignment horizontal="center" vertical="center"/>
    </xf>
    <xf numFmtId="0" fontId="12" fillId="0" borderId="1" xfId="192" applyNumberFormat="1" applyFont="1" applyFill="1" applyBorder="1" applyAlignment="1">
      <alignment horizontal="left" vertical="center" wrapText="1"/>
    </xf>
    <xf numFmtId="38" fontId="33" fillId="0" borderId="1" xfId="129" applyFont="1" applyFill="1" applyBorder="1" applyAlignment="1" applyProtection="1">
      <alignment horizontal="left" wrapText="1"/>
    </xf>
    <xf numFmtId="204" fontId="33" fillId="0" borderId="1" xfId="129" applyNumberFormat="1" applyFont="1" applyFill="1" applyBorder="1" applyAlignment="1"/>
    <xf numFmtId="38" fontId="12" fillId="0" borderId="1" xfId="192" applyFont="1" applyFill="1" applyBorder="1" applyAlignment="1"/>
    <xf numFmtId="0" fontId="50" fillId="0" borderId="0" xfId="191" applyFont="1" applyAlignment="1">
      <alignment horizontal="center"/>
    </xf>
  </cellXfs>
  <cellStyles count="193">
    <cellStyle name="??" xfId="11" xr:uid="{00000000-0005-0000-0000-000000000000}"/>
    <cellStyle name="?? [0.00]_PERSONAL" xfId="12" xr:uid="{00000000-0005-0000-0000-000001000000}"/>
    <cellStyle name="???? [0.00]_PERSONAL" xfId="13" xr:uid="{00000000-0005-0000-0000-000002000000}"/>
    <cellStyle name="????_PERSONAL" xfId="14" xr:uid="{00000000-0005-0000-0000-000003000000}"/>
    <cellStyle name="??_PERSONAL" xfId="15" xr:uid="{00000000-0005-0000-0000-000004000000}"/>
    <cellStyle name="=C:\WINDOWS\SYSTEM32\COMMAND.COM" xfId="16" xr:uid="{00000000-0005-0000-0000-000005000000}"/>
    <cellStyle name="Arial 10" xfId="17" xr:uid="{00000000-0005-0000-0000-000006000000}"/>
    <cellStyle name="Arial 12" xfId="18" xr:uid="{00000000-0005-0000-0000-000007000000}"/>
    <cellStyle name="Arial 8" xfId="19" xr:uid="{00000000-0005-0000-0000-000008000000}"/>
    <cellStyle name="Calc Currency (0)" xfId="20" xr:uid="{00000000-0005-0000-0000-000009000000}"/>
    <cellStyle name="Calc Currency (0) 2" xfId="21" xr:uid="{00000000-0005-0000-0000-00000A000000}"/>
    <cellStyle name="Calc Currency (0) 3" xfId="22" xr:uid="{00000000-0005-0000-0000-00000B000000}"/>
    <cellStyle name="Calc Currency (0)_ケーブル単価表(富山高専射水)単価入れなおし" xfId="23" xr:uid="{00000000-0005-0000-0000-00000C000000}"/>
    <cellStyle name="Calc Currency (2)" xfId="24" xr:uid="{00000000-0005-0000-0000-00000D000000}"/>
    <cellStyle name="Calc Percent (0)" xfId="25" xr:uid="{00000000-0005-0000-0000-00000E000000}"/>
    <cellStyle name="Calc Percent (1)" xfId="26" xr:uid="{00000000-0005-0000-0000-00000F000000}"/>
    <cellStyle name="Calc Percent (2)" xfId="27" xr:uid="{00000000-0005-0000-0000-000010000000}"/>
    <cellStyle name="Calc Units (0)" xfId="28" xr:uid="{00000000-0005-0000-0000-000011000000}"/>
    <cellStyle name="Calc Units (1)" xfId="29" xr:uid="{00000000-0005-0000-0000-000012000000}"/>
    <cellStyle name="Calc Units (2)" xfId="30" xr:uid="{00000000-0005-0000-0000-000013000000}"/>
    <cellStyle name="Comma [0]_#6 Temps &amp; Contractors" xfId="31" xr:uid="{00000000-0005-0000-0000-000014000000}"/>
    <cellStyle name="Comma [00]" xfId="32" xr:uid="{00000000-0005-0000-0000-000015000000}"/>
    <cellStyle name="Comma_#6 Temps &amp; Contractors" xfId="33" xr:uid="{00000000-0005-0000-0000-000016000000}"/>
    <cellStyle name="Currency [0]_#6 Temps &amp; Contractors" xfId="34" xr:uid="{00000000-0005-0000-0000-000017000000}"/>
    <cellStyle name="Currency [00]" xfId="35" xr:uid="{00000000-0005-0000-0000-000018000000}"/>
    <cellStyle name="Currency_#6 Temps &amp; Contractors" xfId="36" xr:uid="{00000000-0005-0000-0000-000019000000}"/>
    <cellStyle name="Date Short" xfId="37" xr:uid="{00000000-0005-0000-0000-00001A000000}"/>
    <cellStyle name="Enter Currency (0)" xfId="38" xr:uid="{00000000-0005-0000-0000-00001B000000}"/>
    <cellStyle name="Enter Currency (2)" xfId="39" xr:uid="{00000000-0005-0000-0000-00001C000000}"/>
    <cellStyle name="Enter Units (0)" xfId="40" xr:uid="{00000000-0005-0000-0000-00001D000000}"/>
    <cellStyle name="Enter Units (1)" xfId="41" xr:uid="{00000000-0005-0000-0000-00001E000000}"/>
    <cellStyle name="Enter Units (2)" xfId="42" xr:uid="{00000000-0005-0000-0000-00001F000000}"/>
    <cellStyle name="entry" xfId="43" xr:uid="{00000000-0005-0000-0000-000020000000}"/>
    <cellStyle name="Followed Hyperlink" xfId="44" xr:uid="{00000000-0005-0000-0000-000021000000}"/>
    <cellStyle name="Grey" xfId="45" xr:uid="{00000000-0005-0000-0000-000022000000}"/>
    <cellStyle name="Header1" xfId="46" xr:uid="{00000000-0005-0000-0000-000023000000}"/>
    <cellStyle name="Header2" xfId="47" xr:uid="{00000000-0005-0000-0000-000024000000}"/>
    <cellStyle name="Hyperlink" xfId="48" xr:uid="{00000000-0005-0000-0000-000025000000}"/>
    <cellStyle name="Input [yellow]" xfId="49" xr:uid="{00000000-0005-0000-0000-000026000000}"/>
    <cellStyle name="Link Currency (0)" xfId="50" xr:uid="{00000000-0005-0000-0000-000027000000}"/>
    <cellStyle name="Link Currency (2)" xfId="51" xr:uid="{00000000-0005-0000-0000-000028000000}"/>
    <cellStyle name="Link Units (0)" xfId="52" xr:uid="{00000000-0005-0000-0000-000029000000}"/>
    <cellStyle name="Link Units (1)" xfId="53" xr:uid="{00000000-0005-0000-0000-00002A000000}"/>
    <cellStyle name="Link Units (2)" xfId="54" xr:uid="{00000000-0005-0000-0000-00002B000000}"/>
    <cellStyle name="Milliers [0]_AR1194" xfId="55" xr:uid="{00000000-0005-0000-0000-00002C000000}"/>
    <cellStyle name="Milliers_AR1194" xfId="56" xr:uid="{00000000-0005-0000-0000-00002D000000}"/>
    <cellStyle name="Mon騁aire [0]_AR1194" xfId="57" xr:uid="{00000000-0005-0000-0000-00002E000000}"/>
    <cellStyle name="Mon騁aire_AR1194" xfId="58" xr:uid="{00000000-0005-0000-0000-00002F000000}"/>
    <cellStyle name="ＭＳゴシック　10" xfId="59" xr:uid="{00000000-0005-0000-0000-000030000000}"/>
    <cellStyle name="ＭＳゴシック 12" xfId="60" xr:uid="{00000000-0005-0000-0000-000031000000}"/>
    <cellStyle name="Norma" xfId="61" xr:uid="{00000000-0005-0000-0000-000032000000}"/>
    <cellStyle name="Normal - Style1" xfId="62" xr:uid="{00000000-0005-0000-0000-000033000000}"/>
    <cellStyle name="Normal_# 41-Market &amp;Trends" xfId="63" xr:uid="{00000000-0005-0000-0000-000034000000}"/>
    <cellStyle name="ParaBirimi [0]_RESULTS" xfId="64" xr:uid="{00000000-0005-0000-0000-000035000000}"/>
    <cellStyle name="ParaBirimi_RESULTS" xfId="65" xr:uid="{00000000-0005-0000-0000-000036000000}"/>
    <cellStyle name="Percent [0]" xfId="66" xr:uid="{00000000-0005-0000-0000-000037000000}"/>
    <cellStyle name="Percent [00]" xfId="67" xr:uid="{00000000-0005-0000-0000-000038000000}"/>
    <cellStyle name="Percent [2]" xfId="68" xr:uid="{00000000-0005-0000-0000-000039000000}"/>
    <cellStyle name="Percent_#6 Temps &amp; Contractors" xfId="69" xr:uid="{00000000-0005-0000-0000-00003A000000}"/>
    <cellStyle name="PrePop Currency (0)" xfId="70" xr:uid="{00000000-0005-0000-0000-00003B000000}"/>
    <cellStyle name="PrePop Currency (2)" xfId="71" xr:uid="{00000000-0005-0000-0000-00003C000000}"/>
    <cellStyle name="PrePop Units (0)" xfId="72" xr:uid="{00000000-0005-0000-0000-00003D000000}"/>
    <cellStyle name="PrePop Units (1)" xfId="73" xr:uid="{00000000-0005-0000-0000-00003E000000}"/>
    <cellStyle name="PrePop Units (2)" xfId="74" xr:uid="{00000000-0005-0000-0000-00003F000000}"/>
    <cellStyle name="price" xfId="75" xr:uid="{00000000-0005-0000-0000-000040000000}"/>
    <cellStyle name="PSChar" xfId="76" xr:uid="{00000000-0005-0000-0000-000041000000}"/>
    <cellStyle name="PSHeading" xfId="77" xr:uid="{00000000-0005-0000-0000-000042000000}"/>
    <cellStyle name="revised" xfId="78" xr:uid="{00000000-0005-0000-0000-000043000000}"/>
    <cellStyle name="section" xfId="79" xr:uid="{00000000-0005-0000-0000-000044000000}"/>
    <cellStyle name="STYL0" xfId="80" xr:uid="{00000000-0005-0000-0000-000045000000}"/>
    <cellStyle name="STYL0 - スタイル1" xfId="81" xr:uid="{00000000-0005-0000-0000-000046000000}"/>
    <cellStyle name="STYL1" xfId="82" xr:uid="{00000000-0005-0000-0000-000047000000}"/>
    <cellStyle name="STYL1 - スタイル2" xfId="83" xr:uid="{00000000-0005-0000-0000-000048000000}"/>
    <cellStyle name="STYL2" xfId="84" xr:uid="{00000000-0005-0000-0000-000049000000}"/>
    <cellStyle name="STYL2 - スタイル3" xfId="85" xr:uid="{00000000-0005-0000-0000-00004A000000}"/>
    <cellStyle name="STYL3" xfId="86" xr:uid="{00000000-0005-0000-0000-00004B000000}"/>
    <cellStyle name="STYL3 - スタイル4" xfId="87" xr:uid="{00000000-0005-0000-0000-00004C000000}"/>
    <cellStyle name="STYL4" xfId="88" xr:uid="{00000000-0005-0000-0000-00004D000000}"/>
    <cellStyle name="STYL4 - スタイル5" xfId="89" xr:uid="{00000000-0005-0000-0000-00004E000000}"/>
    <cellStyle name="STYL5" xfId="90" xr:uid="{00000000-0005-0000-0000-00004F000000}"/>
    <cellStyle name="STYL5 - スタイル6" xfId="91" xr:uid="{00000000-0005-0000-0000-000050000000}"/>
    <cellStyle name="STYL6" xfId="92" xr:uid="{00000000-0005-0000-0000-000051000000}"/>
    <cellStyle name="STYL6 - スタイル7" xfId="93" xr:uid="{00000000-0005-0000-0000-000052000000}"/>
    <cellStyle name="STYL7" xfId="94" xr:uid="{00000000-0005-0000-0000-000053000000}"/>
    <cellStyle name="STYL7 - スタイル8" xfId="95" xr:uid="{00000000-0005-0000-0000-000054000000}"/>
    <cellStyle name="StyleName2" xfId="96" xr:uid="{00000000-0005-0000-0000-000055000000}"/>
    <cellStyle name="StyleName3" xfId="97" xr:uid="{00000000-0005-0000-0000-000056000000}"/>
    <cellStyle name="StyleName4" xfId="98" xr:uid="{00000000-0005-0000-0000-000057000000}"/>
    <cellStyle name="StyleName5" xfId="99" xr:uid="{00000000-0005-0000-0000-000058000000}"/>
    <cellStyle name="StyleName6" xfId="100" xr:uid="{00000000-0005-0000-0000-000059000000}"/>
    <cellStyle name="StyleName7" xfId="101" xr:uid="{00000000-0005-0000-0000-00005A000000}"/>
    <cellStyle name="StyleName8" xfId="102" xr:uid="{00000000-0005-0000-0000-00005B000000}"/>
    <cellStyle name="subhead" xfId="103" xr:uid="{00000000-0005-0000-0000-00005C000000}"/>
    <cellStyle name="Text Indent A" xfId="104" xr:uid="{00000000-0005-0000-0000-00005D000000}"/>
    <cellStyle name="Text Indent B" xfId="105" xr:uid="{00000000-0005-0000-0000-00005E000000}"/>
    <cellStyle name="Text Indent C" xfId="106" xr:uid="{00000000-0005-0000-0000-00005F000000}"/>
    <cellStyle name="title" xfId="107" xr:uid="{00000000-0005-0000-0000-000060000000}"/>
    <cellStyle name="Virg・ [0]_RESULTS" xfId="108" xr:uid="{00000000-0005-0000-0000-000061000000}"/>
    <cellStyle name="Virg・_RESULTS" xfId="109" xr:uid="{00000000-0005-0000-0000-000062000000}"/>
    <cellStyle name="ｳﾁﾜｹ" xfId="110" xr:uid="{00000000-0005-0000-0000-000063000000}"/>
    <cellStyle name="ﾄ褊褂燾・[0]_PERSONAL" xfId="111" xr:uid="{00000000-0005-0000-0000-000064000000}"/>
    <cellStyle name="ﾄ褊褂燾饑PERSONAL" xfId="112" xr:uid="{00000000-0005-0000-0000-000065000000}"/>
    <cellStyle name="パーセント 2" xfId="8" xr:uid="{00000000-0005-0000-0000-000066000000}"/>
    <cellStyle name="パーセント 2 2" xfId="113" xr:uid="{00000000-0005-0000-0000-000067000000}"/>
    <cellStyle name="パーセント 2 2 2" xfId="114" xr:uid="{00000000-0005-0000-0000-000068000000}"/>
    <cellStyle name="パーセント 3" xfId="115" xr:uid="{00000000-0005-0000-0000-000069000000}"/>
    <cellStyle name="パーセント 4" xfId="116" xr:uid="{00000000-0005-0000-0000-00006A000000}"/>
    <cellStyle name="ハイパーリンク 2" xfId="117" xr:uid="{00000000-0005-0000-0000-00006B000000}"/>
    <cellStyle name="ﾎ磊隆_PERSONAL" xfId="118" xr:uid="{00000000-0005-0000-0000-00006C000000}"/>
    <cellStyle name="ﾔ竟瑙糺・[0]_PERSONAL" xfId="119" xr:uid="{00000000-0005-0000-0000-00006D000000}"/>
    <cellStyle name="ﾔ竟瑙糺饑PERSONAL" xfId="120" xr:uid="{00000000-0005-0000-0000-00006E000000}"/>
    <cellStyle name="印刷書式" xfId="121" xr:uid="{00000000-0005-0000-0000-00006F000000}"/>
    <cellStyle name="印刷書式金額" xfId="122" xr:uid="{00000000-0005-0000-0000-000070000000}"/>
    <cellStyle name="下点線" xfId="123" xr:uid="{00000000-0005-0000-0000-000071000000}"/>
    <cellStyle name="経費" xfId="124" xr:uid="{00000000-0005-0000-0000-000072000000}"/>
    <cellStyle name="桁区切り" xfId="1" builtinId="6"/>
    <cellStyle name="桁区切り #,###.#0;-#,###.#0;]" xfId="125" xr:uid="{00000000-0005-0000-0000-000074000000}"/>
    <cellStyle name="桁区切り [0.000]" xfId="126" xr:uid="{00000000-0005-0000-0000-000075000000}"/>
    <cellStyle name="桁区切り 10" xfId="127" xr:uid="{00000000-0005-0000-0000-000076000000}"/>
    <cellStyle name="桁区切り 11" xfId="128" xr:uid="{00000000-0005-0000-0000-000077000000}"/>
    <cellStyle name="桁区切り 12" xfId="184" xr:uid="{00000000-0005-0000-0000-000078000000}"/>
    <cellStyle name="桁区切り 16 3" xfId="192" xr:uid="{4B1C6862-647C-40D6-A27D-2EAB38D7D245}"/>
    <cellStyle name="桁区切り 2" xfId="129" xr:uid="{00000000-0005-0000-0000-000079000000}"/>
    <cellStyle name="桁区切り 2 2" xfId="130" xr:uid="{00000000-0005-0000-0000-00007A000000}"/>
    <cellStyle name="桁区切り 2 2 2" xfId="9" xr:uid="{00000000-0005-0000-0000-00007B000000}"/>
    <cellStyle name="桁区切り 2 2 2 2" xfId="7" xr:uid="{00000000-0005-0000-0000-00007C000000}"/>
    <cellStyle name="桁区切り 2 2 3" xfId="131" xr:uid="{00000000-0005-0000-0000-00007D000000}"/>
    <cellStyle name="桁区切り 2 2 4" xfId="132" xr:uid="{00000000-0005-0000-0000-00007E000000}"/>
    <cellStyle name="桁区切り 2 3" xfId="133" xr:uid="{00000000-0005-0000-0000-00007F000000}"/>
    <cellStyle name="桁区切り 2_01 設計書（利賀創造交流館）" xfId="134" xr:uid="{00000000-0005-0000-0000-000080000000}"/>
    <cellStyle name="桁区切り 3" xfId="135" xr:uid="{00000000-0005-0000-0000-000081000000}"/>
    <cellStyle name="桁区切り 3 2" xfId="136" xr:uid="{00000000-0005-0000-0000-000082000000}"/>
    <cellStyle name="桁区切り 3 3" xfId="137" xr:uid="{00000000-0005-0000-0000-000083000000}"/>
    <cellStyle name="桁区切り 4" xfId="138" xr:uid="{00000000-0005-0000-0000-000084000000}"/>
    <cellStyle name="桁区切り 4 2" xfId="6" xr:uid="{00000000-0005-0000-0000-000085000000}"/>
    <cellStyle name="桁区切り 5" xfId="3" xr:uid="{00000000-0005-0000-0000-000086000000}"/>
    <cellStyle name="桁区切り 5 2" xfId="139" xr:uid="{00000000-0005-0000-0000-000087000000}"/>
    <cellStyle name="桁区切り 6" xfId="140" xr:uid="{00000000-0005-0000-0000-000088000000}"/>
    <cellStyle name="桁区切り 7" xfId="141" xr:uid="{00000000-0005-0000-0000-000089000000}"/>
    <cellStyle name="桁区切り 8" xfId="142" xr:uid="{00000000-0005-0000-0000-00008A000000}"/>
    <cellStyle name="桁区切り 9" xfId="143" xr:uid="{00000000-0005-0000-0000-00008B000000}"/>
    <cellStyle name="桁区切り2" xfId="144" xr:uid="{00000000-0005-0000-0000-00008C000000}"/>
    <cellStyle name="縦中央" xfId="145" xr:uid="{00000000-0005-0000-0000-00008D000000}"/>
    <cellStyle name="設計書" xfId="146" xr:uid="{00000000-0005-0000-0000-00008E000000}"/>
    <cellStyle name="設計書 2" xfId="147" xr:uid="{00000000-0005-0000-0000-00008F000000}"/>
    <cellStyle name="設計書(表紙)" xfId="148" xr:uid="{00000000-0005-0000-0000-000090000000}"/>
    <cellStyle name="設計書_（修正）水橋フィシャリーナ電気設備" xfId="149" xr:uid="{00000000-0005-0000-0000-000091000000}"/>
    <cellStyle name="設計書金額" xfId="150" xr:uid="{00000000-0005-0000-0000-000092000000}"/>
    <cellStyle name="中央揃え" xfId="151" xr:uid="{00000000-0005-0000-0000-000093000000}"/>
    <cellStyle name="通浦 [0.00]_laroux" xfId="152" xr:uid="{00000000-0005-0000-0000-000094000000}"/>
    <cellStyle name="通浦_laroux" xfId="153" xr:uid="{00000000-0005-0000-0000-000095000000}"/>
    <cellStyle name="通貨 2" xfId="154" xr:uid="{00000000-0005-0000-0000-000096000000}"/>
    <cellStyle name="定義" xfId="155" xr:uid="{00000000-0005-0000-0000-000097000000}"/>
    <cellStyle name="定義 2" xfId="156" xr:uid="{00000000-0005-0000-0000-000098000000}"/>
    <cellStyle name="内訳" xfId="157" xr:uid="{00000000-0005-0000-0000-000099000000}"/>
    <cellStyle name="内訳書" xfId="158" xr:uid="{00000000-0005-0000-0000-00009A000000}"/>
    <cellStyle name="比較表" xfId="159" xr:uid="{00000000-0005-0000-0000-00009B000000}"/>
    <cellStyle name="標準" xfId="0" builtinId="0"/>
    <cellStyle name="標準 10" xfId="187" xr:uid="{00000000-0005-0000-0000-00009D000000}"/>
    <cellStyle name="標準 10 2" xfId="190" xr:uid="{8B1AFB3C-949D-40F2-897D-47A7C8AF4243}"/>
    <cellStyle name="標準 2" xfId="160" xr:uid="{00000000-0005-0000-0000-00009E000000}"/>
    <cellStyle name="標準 2 2" xfId="161" xr:uid="{00000000-0005-0000-0000-00009F000000}"/>
    <cellStyle name="標準 2 3" xfId="162" xr:uid="{00000000-0005-0000-0000-0000A0000000}"/>
    <cellStyle name="標準 2 4" xfId="10" xr:uid="{00000000-0005-0000-0000-0000A1000000}"/>
    <cellStyle name="標準 2_☆変更）聴覚設計書" xfId="163" xr:uid="{00000000-0005-0000-0000-0000A2000000}"/>
    <cellStyle name="標準 3" xfId="164" xr:uid="{00000000-0005-0000-0000-0000A3000000}"/>
    <cellStyle name="標準 3 2" xfId="165" xr:uid="{00000000-0005-0000-0000-0000A4000000}"/>
    <cellStyle name="標準 3 2 2" xfId="5" xr:uid="{00000000-0005-0000-0000-0000A5000000}"/>
    <cellStyle name="標準 3 3" xfId="166" xr:uid="{00000000-0005-0000-0000-0000A6000000}"/>
    <cellStyle name="標準 3_②36号棟 解体工事設計書（建具：ヶ所）" xfId="167" xr:uid="{00000000-0005-0000-0000-0000A7000000}"/>
    <cellStyle name="標準 4" xfId="168" xr:uid="{00000000-0005-0000-0000-0000A8000000}"/>
    <cellStyle name="標準 4 2" xfId="181" xr:uid="{00000000-0005-0000-0000-0000A9000000}"/>
    <cellStyle name="標準 5" xfId="4" xr:uid="{00000000-0005-0000-0000-0000AA000000}"/>
    <cellStyle name="標準 5 2" xfId="169" xr:uid="{00000000-0005-0000-0000-0000AB000000}"/>
    <cellStyle name="標準 5 3" xfId="182" xr:uid="{00000000-0005-0000-0000-0000AC000000}"/>
    <cellStyle name="標準 6" xfId="170" xr:uid="{00000000-0005-0000-0000-0000AD000000}"/>
    <cellStyle name="標準 7" xfId="171" xr:uid="{00000000-0005-0000-0000-0000AE000000}"/>
    <cellStyle name="標準 7 2" xfId="185" xr:uid="{00000000-0005-0000-0000-0000AF000000}"/>
    <cellStyle name="標準 8" xfId="183" xr:uid="{00000000-0005-0000-0000-0000B0000000}"/>
    <cellStyle name="標準 9" xfId="186" xr:uid="{00000000-0005-0000-0000-0000B1000000}"/>
    <cellStyle name="標準_○0904砺波工業耐震設計書（訂正後）" xfId="191" xr:uid="{D34DB421-2BF3-4E9C-973B-F930070F3EAD}"/>
    <cellStyle name="標準_sekkei" xfId="188" xr:uid="{00000000-0005-0000-0000-0000B2000000}"/>
    <cellStyle name="標準_uchiwake" xfId="189" xr:uid="{00000000-0005-0000-0000-0000B3000000}"/>
    <cellStyle name="標準2" xfId="172" xr:uid="{00000000-0005-0000-0000-0000B4000000}"/>
    <cellStyle name="標準２" xfId="173" xr:uid="{00000000-0005-0000-0000-0000B5000000}"/>
    <cellStyle name="標準3" xfId="174" xr:uid="{00000000-0005-0000-0000-0000B6000000}"/>
    <cellStyle name="標準4" xfId="175" xr:uid="{00000000-0005-0000-0000-0000B7000000}"/>
    <cellStyle name="標準５" xfId="176" xr:uid="{00000000-0005-0000-0000-0000B8000000}"/>
    <cellStyle name="標準6" xfId="177" xr:uid="{00000000-0005-0000-0000-0000B9000000}"/>
    <cellStyle name="標準A" xfId="178" xr:uid="{00000000-0005-0000-0000-0000BA000000}"/>
    <cellStyle name="標準Ａ" xfId="179" xr:uid="{00000000-0005-0000-0000-0000BB000000}"/>
    <cellStyle name="別紙明細" xfId="180" xr:uid="{00000000-0005-0000-0000-0000BC000000}"/>
    <cellStyle name="未定義" xfId="2" xr:uid="{00000000-0005-0000-0000-0000B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4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81.xml"/><Relationship Id="rId89" Type="http://schemas.openxmlformats.org/officeDocument/2006/relationships/externalLink" Target="externalLinks/externalLink86.xml"/><Relationship Id="rId112" Type="http://schemas.openxmlformats.org/officeDocument/2006/relationships/externalLink" Target="externalLinks/externalLink109.xml"/><Relationship Id="rId16" Type="http://schemas.openxmlformats.org/officeDocument/2006/relationships/externalLink" Target="externalLinks/externalLink13.xml"/><Relationship Id="rId107" Type="http://schemas.openxmlformats.org/officeDocument/2006/relationships/externalLink" Target="externalLinks/externalLink104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102" Type="http://schemas.openxmlformats.org/officeDocument/2006/relationships/externalLink" Target="externalLinks/externalLink99.xml"/><Relationship Id="rId123" Type="http://schemas.openxmlformats.org/officeDocument/2006/relationships/externalLink" Target="externalLinks/externalLink120.xml"/><Relationship Id="rId128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90" Type="http://schemas.openxmlformats.org/officeDocument/2006/relationships/externalLink" Target="externalLinks/externalLink87.xml"/><Relationship Id="rId95" Type="http://schemas.openxmlformats.org/officeDocument/2006/relationships/externalLink" Target="externalLinks/externalLink92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113" Type="http://schemas.openxmlformats.org/officeDocument/2006/relationships/externalLink" Target="externalLinks/externalLink110.xml"/><Relationship Id="rId118" Type="http://schemas.openxmlformats.org/officeDocument/2006/relationships/externalLink" Target="externalLinks/externalLink115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56.xml"/><Relationship Id="rId103" Type="http://schemas.openxmlformats.org/officeDocument/2006/relationships/externalLink" Target="externalLinks/externalLink100.xml"/><Relationship Id="rId108" Type="http://schemas.openxmlformats.org/officeDocument/2006/relationships/externalLink" Target="externalLinks/externalLink105.xml"/><Relationship Id="rId124" Type="http://schemas.openxmlformats.org/officeDocument/2006/relationships/externalLink" Target="externalLinks/externalLink121.xml"/><Relationship Id="rId129" Type="http://schemas.openxmlformats.org/officeDocument/2006/relationships/calcChain" Target="calcChain.xml"/><Relationship Id="rId54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91" Type="http://schemas.openxmlformats.org/officeDocument/2006/relationships/externalLink" Target="externalLinks/externalLink88.xml"/><Relationship Id="rId96" Type="http://schemas.openxmlformats.org/officeDocument/2006/relationships/externalLink" Target="externalLinks/externalLink9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46.xml"/><Relationship Id="rId114" Type="http://schemas.openxmlformats.org/officeDocument/2006/relationships/externalLink" Target="externalLinks/externalLink111.xml"/><Relationship Id="rId119" Type="http://schemas.openxmlformats.org/officeDocument/2006/relationships/externalLink" Target="externalLinks/externalLink116.xml"/><Relationship Id="rId44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109" Type="http://schemas.openxmlformats.org/officeDocument/2006/relationships/externalLink" Target="externalLinks/externalLink10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104" Type="http://schemas.openxmlformats.org/officeDocument/2006/relationships/externalLink" Target="externalLinks/externalLink101.xml"/><Relationship Id="rId120" Type="http://schemas.openxmlformats.org/officeDocument/2006/relationships/externalLink" Target="externalLinks/externalLink117.xml"/><Relationship Id="rId125" Type="http://schemas.openxmlformats.org/officeDocument/2006/relationships/externalLink" Target="externalLinks/externalLink122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110" Type="http://schemas.openxmlformats.org/officeDocument/2006/relationships/externalLink" Target="externalLinks/externalLink107.xml"/><Relationship Id="rId115" Type="http://schemas.openxmlformats.org/officeDocument/2006/relationships/externalLink" Target="externalLinks/externalLink112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Relationship Id="rId100" Type="http://schemas.openxmlformats.org/officeDocument/2006/relationships/externalLink" Target="externalLinks/externalLink97.xml"/><Relationship Id="rId105" Type="http://schemas.openxmlformats.org/officeDocument/2006/relationships/externalLink" Target="externalLinks/externalLink102.xml"/><Relationship Id="rId126" Type="http://schemas.openxmlformats.org/officeDocument/2006/relationships/theme" Target="theme/theme1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93" Type="http://schemas.openxmlformats.org/officeDocument/2006/relationships/externalLink" Target="externalLinks/externalLink90.xml"/><Relationship Id="rId98" Type="http://schemas.openxmlformats.org/officeDocument/2006/relationships/externalLink" Target="externalLinks/externalLink95.xml"/><Relationship Id="rId121" Type="http://schemas.openxmlformats.org/officeDocument/2006/relationships/externalLink" Target="externalLinks/externalLink118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64.xml"/><Relationship Id="rId116" Type="http://schemas.openxmlformats.org/officeDocument/2006/relationships/externalLink" Target="externalLinks/externalLink113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59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111" Type="http://schemas.openxmlformats.org/officeDocument/2006/relationships/externalLink" Target="externalLinks/externalLink108.xml"/><Relationship Id="rId15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54.xml"/><Relationship Id="rId106" Type="http://schemas.openxmlformats.org/officeDocument/2006/relationships/externalLink" Target="externalLinks/externalLink103.xml"/><Relationship Id="rId127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49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94" Type="http://schemas.openxmlformats.org/officeDocument/2006/relationships/externalLink" Target="externalLinks/externalLink91.xml"/><Relationship Id="rId99" Type="http://schemas.openxmlformats.org/officeDocument/2006/relationships/externalLink" Target="externalLinks/externalLink96.xml"/><Relationship Id="rId101" Type="http://schemas.openxmlformats.org/officeDocument/2006/relationships/externalLink" Target="externalLinks/externalLink98.xml"/><Relationship Id="rId122" Type="http://schemas.openxmlformats.org/officeDocument/2006/relationships/externalLink" Target="externalLinks/externalLink119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26" Type="http://schemas.openxmlformats.org/officeDocument/2006/relationships/externalLink" Target="externalLinks/externalLink2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enter\&#24314;&#31689;\My%20Documents\2&#27425;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20849;&#26377;\&#37326;&#19978;&#12373;&#12435;\&#32013;&#39592;&#22530;\&#35211;&#31309;\&#32013;&#39592;&#22530;&#35373;&#35336;&#26360;(&#25552;&#20986;&#29992;)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H16&#12288;&#20869;&#35379;&#38306;&#20418;&#12288;&#40372;&#23713;&#39640;&#23554;&#12288;&#23554;&#25915;&#31185;&#26847;\&#12467;&#12500;&#12540;%20&#65374;%20&#65320;150929&#26368;&#32066;&#32013;&#21697;&#12288;&#12381;&#12398;&#65298;&#20869;&#35379;&#26360;&#12288;&#21336;&#20385;&#26681;&#25312;&#20837;&#12426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651;&#27671;/&#31309;&#31639;/&#23455;&#26045;/&#23455;&#26045;06/&#21109;&#33521;/&#26441;&#21407;&#23567;&#23398;&#26657;/&#31309;&#31639;/070110/&#26441;&#21407;&#23567;&#38651;&#27671;(H19&#23888;&#36899;&#32097;)110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0304;&#34276;\&#26481;&#23665;&#20844;&#22290;&#39365;&#26045;&#35373;&#25913;&#33391;&#24037;&#20107;\My%20documents\12&#12514;&#12487;&#12523;&#20107;&#26989;&#26045;&#35373;&#25972;&#20633;&#35519;&#26360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3431;&#22856;&#26376;&#35373;&#35336;&#26360;H14.6.07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21407;&#26412;\&#21407;&#26412;\&#35373;&#35336;&#26360;\&#35373;&#35336;&#26360;E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kaku-nas1\&#37117;&#24066;&#35336;&#30011;&#35506;\&#22259;&#38754;\&#23567;&#20489;&#35373;&#35336;\&#21313;&#20108;&#36011;&#37326;&#29992;&#27700;&#30707;&#31649;&#23637;&#31034;&#26045;&#35373;\&#21313;&#20108;&#36011;&#37326;&#27700;&#36947;_&#35373;&#35336;&#26360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65313;&#65317;&#20195;&#20385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&#12467;&#12500;&#12540;%20&#65374;%20&#12381;&#12398;2&#12288;&#20843;&#25144;&#39640;&#23554;&#23554;&#25915;&#31185;&#26847;&#12288;&#65320;150904&#20445;&#22338;&#27663;&#12408;&#25552;&#20986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higaki-pc\f\&#23500;&#23665;&#20844;&#22290;\&#26045;&#24037;H23\&#21942;&#26989;\&#23436;&#20102;\&#30707;&#24029;&#30476;\&#30707;&#24029;&#30476;No2\&#32654;&#34899;&#39208;\&#65297;&#65304;&#24180;&#24230;\&#35373;&#35336;\&#26045;&#35373;&#36861;&#21152;&#24037;&#20107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6.0.89\data\work\H18ME&#22269;&#21513;&#20303;&#32102;&#27700;&#35373;&#20633;&#25913;&#20462;\H18&#20104;&#31639;&#35201;&#27714;\H16AE&#21335;&#26465;&#23567;&#26356;&#34915;&#23460;&#25913;&#20462;&#38651;&#27671;&#35373;&#20633;&#24037;&#2010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662\satou\&#21916;&#22810;\H22&#24037;&#20107;\H22&#28040;&#38450;&#23398;&#26657;&#35373;&#35336;\H22&#28040;&#38450;&#23398;&#26657;%20100627&#9734;\My%20Documents\&#23665;&#19979;&#35373;&#35336;\&#28165;&#27954;&#30010;&#32207;&#21512;&#31119;&#31049;&#12475;&#12531;&#12479;&#12540;\&#35373;&#35336;&#26360;\&#20869;&#35379;&#26360;&#23665;&#19979;-4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2005\2005_001\2005037&#38263;&#23713;&#39640;&#23554;3&#21495;&#39208;&#25913;&#31689;\&#23470;&#22478;&#39640;&#23554;&#12424;&#12426;&#21463;&#12487;&#12540;&#12479;\2005.6.7&#21463;&#20869;&#35379;&#26360;&#12469;&#12531;&#12503;&#12523;\&#20869;&#35379;&#26360;&#12469;&#12531;&#12503;&#12523;&#12288;050606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662\satou\&#21916;&#22810;\H22&#24037;&#20107;\H22&#28040;&#38450;&#23398;&#26657;&#35373;&#35336;\H22&#28040;&#38450;&#23398;&#26657;%20100627&#9734;\Documents%20and%20Settings\Kenchiku\&#12487;&#12473;&#12463;&#12488;&#12483;&#12503;\&#22320;&#12487;&#12472;&#35373;&#35336;&#26360;\01&#23567;&#29287;&#23567;\Excel2000\&#23713;&#23822;&#24066;\My%20Documents\Excel\a&amp;A\&#20849;&#26628;&#20132;&#30058;\&#35373;&#35336;&#26360;E-KYE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BS\2005\&#21577;&#32701;&#20013;&#23398;&#26657;\04&#31532;1&#26399;&#35299;&#20307;\&#31532;&#19968;&#26399;&#35299;&#20307;&#35373;&#35336;&#26360;(&#35373;&#20633;)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-1\&#40658;&#37096;&#24066;&#24441;&#25152;\&#29983;&#22320;&#23567;&#23398;&#26657;&#26657;&#33294;&#32784;&#38663;&#35036;&#24375;&#12539;&#22806;&#37096;&#25913;&#20462;&#24037;&#20107;&#23455;&#26045;&#35373;&#35336;&#26989;&#21209;&#22996;&#35351;\1.&#35373;&#35336;\2.&#26360;&#39006;\4.&#35373;&#35336;&#26360;\&#24314;&#31689;\&#12467;&#12500;&#12540;&#20013;&#22830;&#23567;&#25913;&#36896;&#32784;&#38663;&#24037;&#20107;&#31532;2&#26399;&#24037;&#20107;&#35373;&#35336;&#26360;(&#24314;&#31689;&#20027;&#20307;)&#21442;&#32771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de8\&#20849;&#26377;&#12501;&#12457;&#12523;&#12480;\&#30330;&#27880;\1999&#30330;&#27880;\&#65297;&#20418;\&#26716;&#35895;&#23567;\&#24314;&#31689;\&#35373;&#35336;99SA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3495;&#21152;&#33489;&#36554;&#24235;&#25764;&#21435;(&#35373;&#20633;)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8972;&#25104;\JobH'09\&#25144;&#20986;&#26481;&#37096;&#23567;&#23398;&#26657;0806\&#31309;&#31639;\&#35373;&#35336;&#26360;&#20869;&#35379;&#12288;&#25144;&#20986;&#26481;&#37096;&#23567;&#26657;&#33294;&#26847;0413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higaki-pc\f\&#23500;&#23665;&#20844;&#22290;\&#26045;&#24037;H23\&#21942;&#26989;\&#26448;&#26009;&#36009;&#22770;&#38306;&#36899;\&#24179;&#25104;16&#24180;&#24230;\4312&#31119;&#37326;&#39365;&#21069;&#35199;&#20596;(&#24029;&#30000;&#24314;&#35373;)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1&#24180;\&#26481;&#26716;&#20303;&#23429;&#32784;&#38663;&#24037;&#20107;\s_data\&#38738;&#12356;&#40165;\&#20869;&#35379;\&#21336;&#20385;&#21335;AC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662\satou\&#21916;&#22810;\H22&#24037;&#20107;\H22&#28040;&#38450;&#23398;&#26657;&#35373;&#35336;\H22&#28040;&#38450;&#23398;&#26657;%20100627&#9734;\&#23567;&#29287;&#24066;\&#26481;&#22320;&#21306;&#23567;&#23398;&#26657;&#25159;&#39080;&#27231;\My%20Documents\&#23567;&#29287;&#24066;\&#35373;&#35336;&#30435;&#29702;&#22522;&#28310;&#26360;&#39006;\&#35373;&#35336;&#26360;&#12539;&#26681;&#25312;&#26360;&#65288;&#24314;&#31689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2\sisetuka\03&#39640;&#23554;\18&#23500;&#23665;\21&#24180;&#24230;\H20&#35036;&#12288;2&#21495;&#39208;\&#24314;&#31689;\&#31309;&#31639;\My%20Documents\2&#27425;Y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hglanddb\shara-win\My%20Documents\&#29694;&#22580;&#21029;&#12487;&#12540;&#12479;\&#35373;&#20225;\2006\&#34615;&#24029;&#23567;\&#31309;&#31639;\&#35373;&#35336;&#26360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&#12469;&#12459;&#12456;&#35373;&#35336;\Local%20Settings\Temporary%20Internet%20Files\Content.IE5\KLE3WXYB\&#26576;&#23492;&#23487;&#33294;&#12539;&#23665;&#20803;\&#20869;&#35379;&#26360;_&#26576;&#23492;&#23487;&#33294;(&#23665;&#26412;&#65289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3455;&#26045;&#29289;&#20214;\H18_7&#35079;&#21512;&#21336;&#20385;&#65288;&#22303;&#26408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869;&#35379;\&#26087;&#20869;&#35379;\excel&#20869;&#3537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kaku-nas1\&#37117;&#24066;&#35336;&#30011;&#35506;\&#20849;&#26377;\&#37326;&#19978;&#12373;&#12435;\&#32013;&#39592;&#22530;\&#35211;&#31309;\&#32013;&#39592;&#22530;&#35373;&#35336;&#26360;(&#25552;&#20986;&#29992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de8\&#20849;&#26377;&#12501;&#12457;&#12523;&#12480;\Users\&#35373;&#35336;\&#30476;&#27665;&#20250;&#39208;\&#20840;&#24037;&#21306;&#25104;&#26524;&#21697;\&#21931;&#33590;&#12539;&#22806;&#27083;&#25104;&#26524;&#21697;\20140702&#30476;&#27665;&#20250;&#39208;&#21931;&#33590;&#23460;&#31561;&#25913;&#20462;&#32102;&#25490;&#27700;&#34907;&#29983;&#35373;&#20633;&#12381;&#12398;&#20182;&#24037;&#20107;&#65288;&#20869;&#35379;&#26360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zutani\my%20documents\My%20Documents\&#23665;&#19979;&#35373;&#35336;\&#28165;&#27954;&#30010;&#32207;&#21512;&#31119;&#31049;&#12475;&#12531;&#12479;&#12540;\&#35373;&#35336;&#26360;\&#20869;&#35379;&#26360;&#23665;&#19979;-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849;&#36890;&#3602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kota-pc2\&#22259;&#38754;\LL\L98014&#19978;&#31119;&#23713;\&#24179;&#25104;11&#24180;&#24230;&#27231;&#26800;&#38651;&#27671;&#30330;&#27880;&#35373;&#35336;\&#26368;&#32066;&#35373;&#35336;&#26360;\&#35576;&#32076;&#36027;&#35336;&#31639;&#2636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de8\&#20849;&#26377;&#12501;&#12457;&#12523;&#12480;\Documents%20and%20Settings\Administrator\&#12487;&#12473;&#12463;&#12488;&#12483;&#12503;\&#26032;&#35215;&#35069;&#2031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enter\&#24314;&#31689;\My%2520Documents\2&#27425;Y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1_&#35373;&#35336;&#12539;&#24037;&#20107;\01_&#31649;&#29702;&#35506;&#30330;&#27880;\&#22826;&#37070;&#23665;&#19977;&#20451;&#34030;&#33775;&#23731;&#27497;&#36947;&#38642;&#12494;&#24179;&#20844;&#34886;&#12488;&#12452;&#12524;&#26032;&#31689;\&#20869;&#35379;&#26360;\01_&#35373;&#35336;&#12539;&#24037;&#20107;\01_&#31649;&#29702;&#35506;&#30330;&#27880;\&#22826;&#37070;&#24179;&#19977;&#20451;&#34030;&#33775;&#23731;&#27497;&#36947;&#38642;&#12494;&#24179;&#20844;&#34886;&#12488;&#12452;&#12524;&#26032;&#31689;\040204&#20869;&#35379;&#26360;&#31561;&#65288;&#35373;&#35336;&#20107;&#21209;&#25152;&#65289;_&#38642;&#24179;&#12488;\WINDOWS\&#65411;&#65438;&#65405;&#65400;&#65412;&#65391;&#65420;&#65439;\&#19968;&#12494;&#36234;&#35373;&#35336;&#26360;0510\&#35373;&#35336;&#26360;&#12398;&#2036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kaku-nas1\&#37117;&#24066;&#35336;&#30011;&#35506;\&#65313;&#65317;&#20195;&#2038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37326;&#24237;A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6657;&#33294;&#25913;&#20462;00/&#31309;&#31639;/&#24314;&#31689;/&#37351;&#36335;&#39640;&#23554;&#20302;&#23398;&#24180;&#35611;&#32681;&#2684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7700;&#25144;&#37096;\&#24314;&#31689;&#31532;1\&#21508;&#20869;&#35379;&#26360;\&#32076;&#21942;&#26032;&#21942;\&#21336;&#20385;&#38598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obHolder'04\&#22823;&#24195;&#30000;&#23567;&#23398;&#26657;&#31227;&#36578;&#25913;&#31689;&#38651;&#27671;&#35373;&#20633;&#24037;&#20107;\&#24369;&#38651;\&#31309;&#31639;&#12487;&#12540;&#12479;\&#22823;&#24195;&#30000;&#23567;&#23398;&#26657;&#38651;&#27671;&#6529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0330;&#27880;/2004&#30330;&#27880;/&#35373;&#20633;&#20418;/&#25945;&#32946;&#22996;&#21729;&#20250;/&#22823;&#24195;&#30000;&#23567;/&#38651;&#27671;&#35373;&#20633;/&#24375;&#38651;&#65313;&#12289;&#65315;&#24037;&#21306;/&#20462;&#27491;%20&#22823;&#24195;&#30000;&#38651;&#27671;&#65288;&#12381;&#12398;&#65298;&#65289;&#35373;&#35336;&#26360;&#20986;&#26469;&#39640;&#29992;5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844;&#38283;&#65420;&#65387;&#65433;&#65408;&#65438;\&#27178;&#22269;&#20869;&#35379;&#26360;&#24335;(&#31278;&#30446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4\emo-b\&#21407;&#31295;\&#31309;&#31639;\&#65313;&#65317;&#20195;&#20385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kaku-nas1\&#37117;&#24066;&#35336;&#30011;&#35506;\01%20H14&#24180;&#24230;&#24037;&#20107;\&#31070;&#24038;\&#31070;&#24038;A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0849;&#26377;\&#37326;&#19978;&#12373;&#12435;\&#32013;&#39592;&#22530;\&#35211;&#31309;\&#32013;&#39592;&#22530;&#35373;&#35336;&#26360;(&#25552;&#20986;&#29992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9&#65325;&#65299;&#65319;\&#65298;&#65302;&#26399;\26-1097%20&#23724;&#30010;&#28040;&#38450;&#32626;\&#31309;&#31639;\&#25342;&#12356;\&#12480;&#12463;&#12488;&#25342;&#12356;&#38598;&#353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2009/090420_&#12354;&#12422;&#12415;&#12398;&#37111;/&#25104;&#26524;&#21697;/090700_&#12354;&#12422;&#12415;&#20869;&#35379;&#2636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1508-422c07\L\&#20849;&#26377;\&#37326;&#19978;&#12373;&#12435;\&#32013;&#39592;&#22530;\&#35211;&#31309;\&#32013;&#39592;&#22530;&#35373;&#35336;&#26360;(&#25552;&#20986;&#29992;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kaishu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4012;&#27972;&#38307;&#12288;&#32153;&#32154;&#31309;&#31639;\&#26477;&#20840;&#31070;&#31038;\&#26477;&#20840;&#31070;&#24403;&#21021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3431;&#37326;\35&#26399;&#26989;&#21209;&#21488;&#24115;\35-004&#23567;&#29287;&#24066;&#31435;&#31859;&#37326;&#23567;&#23398;&#26657;&#20307;&#32946;&#39208;&#25913;&#31689;&#24037;&#20107;\&#25968;&#37327;&#35519;&#26360;040212\s_data\&#38738;&#12356;&#40165;\&#20869;&#35379;\&#21336;&#20385;&#21335;AC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662\satou\&#21916;&#22810;\H22&#24037;&#20107;\H22&#28040;&#38450;&#23398;&#26657;&#35373;&#35336;\H22&#28040;&#38450;&#23398;&#26657;%20100627&#9734;\&#38651;&#27671;&#35373;&#35336;&#2636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kota-pc2\&#22259;&#38754;\&#35373;&#35336;&#26360;\&#23665;&#26519;&#20027;&#20107;\&#9316;&#26412;&#37096;&#24193;&#33294;&#25913;&#20462;\&#65313;&#65317;&#20195;&#20385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0330;&#27880;/2005&#30330;&#27880;/&#35373;&#20633;&#20418;/&#25945;&#32946;&#22996;&#21729;&#20250;/&#33833;&#28006;&#23567;/&#38651;&#27671;/&#33833;&#28006;&#23567;&#12381;&#12398;&#6529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&#20843;&#25144;&#39640;&#23554;&#23554;&#25915;&#31185;&#38306;&#20418;\&#20843;&#25144;&#39640;&#23554;&#12288;&#23554;&#25915;&#31185;&#26847;\H150407&#38989;&#26696;&#20869;&#35379;&#12288;&#35211;&#31309;0.64&#12288;&#24314;&#20855;&#12539;&#12460;&#12521;&#12473;&#12539;&#26477;&#12539;&#37329;&#23646;0.4_&#20843;&#25144;&#24037;&#26989;&#39640;&#23554;&#23554;&#25915;&#31185;&#26847;&#26032;&#2194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/&#37326;&#19978;&#12373;&#12435;/&#32013;&#39592;&#22530;/&#35211;&#31309;/&#32013;&#39592;&#22530;&#35373;&#35336;&#26360;(&#25552;&#20986;&#29992;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1508-422c07\L\01%20H14&#24180;&#24230;&#24037;&#20107;\&#31070;&#24038;\&#31070;&#24038;AM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wama22\&#65420;&#65438;&#65432;&#65392;&#65420;&#65401;&#65392;&#65405;\HOME\Project\Template\&#37326;&#27604;&#12513;&#65293;&#12459;&#12522;&#12473;&#12488;.xj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9733;%20&#65321;.&#65326;.&#65313;.&#26032;&#24314;&#31689;&#30740;&#31350;&#25152;\001108&#65295;N&#35336;&#30011;%20(&#21335;&#23665;&#20250;&#21916;&#22810;&#35211;&#29305;&#21029;&#39178;&#35703;&#32769;&#20154;&#65422;&#65392;&#65425;)\&#20869;&#35379;\&#20869;&#35379;&#26360;&#12304;&#37444;&#39592;&#12305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662\satou\&#21916;&#22810;\H22&#24037;&#20107;\H22&#28040;&#38450;&#23398;&#26657;&#35373;&#35336;\H22&#28040;&#38450;&#23398;&#26657;%20100627&#9734;\s_data\&#38738;&#12356;&#40165;\&#20869;&#35379;\&#21336;&#20385;&#21335;AC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20185;&#21488;&#24037;&#20107;&#20107;&#21209;&#25152;\&#9314;&#19968;&#38306;&#39640;&#23554;\H14&#21336;-&#23554;&#25915;&#31185;&#12539;&#25945;&#32946;&#26847;&#26032;&#21942;&#65317;&#65334;\&#31309;&#31639;\&#19968;&#38306;&#20869;&#35379;&#26360;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0330;&#27880;/2004&#30330;&#27880;/&#35373;&#20633;&#20418;/&#25945;&#32946;&#22996;&#21729;&#20250;/&#22823;&#24195;&#30000;&#23567;/&#38651;&#27671;&#35373;&#20633;/&#24375;&#38651;&#65313;&#12289;&#65315;&#24037;&#21306;/&#20986;&#26469;&#39640;&#35373;&#35336;&#26360;&#12398;&#35211;&#26412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AM961101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kota-pc2\&#22259;&#38754;\&#35373;&#35336;&#26360;\&#23665;&#26519;&#20027;&#20107;\&#9316;&#26412;&#37096;&#24193;&#33294;&#25913;&#20462;\01%20H14&#24180;&#24230;&#24037;&#20107;\&#31070;&#24038;\&#31070;&#24038;AM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/&#27996;&#12387;&#12371;/&#27178;&#22269;&#29256;&#20869;&#35379;&#65288;&#22269;&#38555;&#31038;&#20250;&#30740;&#31350;&#26847;&#65289;/&#27178;&#22269;&#20869;&#35379;&#26360;&#24335;&#65288;&#20849;&#36890;&#36027;&#12354;&#12426;&#65289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Y.Nagamori\Local%20Settings\Temporary%20Internet%20Files\Content.IE5\G5VGY83G\020&#23500;&#23665;&#12356;&#12378;&#12415;\1020\&#65313;&#65317;&#20195;&#2038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b3a\share\&#20849;&#26377;\&#37326;&#19978;&#12373;&#12435;\&#32013;&#39592;&#22530;\&#35211;&#31309;\&#32013;&#39592;&#22530;&#35373;&#35336;&#26360;(&#25552;&#20986;&#29992;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17&#38263;&#23713;\&#31309;&#31639;\&#65297;&#21495;&#39208;&#25913;&#20462;&#31561;\05.6.15&#38263;&#23713;&#39640;&#23554;&#65297;&#21495;&#39208;&#20869;&#35379;&#26360;&#65288;&#27010;&#31639;&#65289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data\&#27010;&#31639;&#65305;&#65304;&#65297;&#65296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kikai\&#20849;&#21516;&#20316;&#26989;&#12501;&#12457;&#12523;&#12480;\&#9733;&#23500;&#23665;&#21830;&#33337;\&#23554;&#25915;&#31185;&#26847;_06\&#31309;&#31639;\060803\01&#20104;&#23450;&#20385;&#26684;&#20869;&#35379;&#2636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ix\&#20849;&#26377;&#12501;&#12449;&#12452;&#12523;\&#65313;&#65317;&#20195;&#20385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65313;&#65317;&#20195;&#20385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06&#19968;&#38306;\H18&#24180;&#24230;\H17&#35036;&#27491;&#12288;&#27231;&#26800;&#24037;&#23398;&#31185;&#26847;&#31561;&#25913;&#20462;\&#31309;&#31639;\&#65298;&#22238;&#30446;\060424&#12288;2&#22238;&#30446;&#12288;&#19968;&#38306;&#27231;&#26800;&#12288;&#20869;&#35379;060424&#21463;&#65288;&#24029;&#23822;&#20462;&#27491;&#65289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869;&#35379;\&#26032;&#21942;&#20869;&#35379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n2n03\e\WINDOWS\&#65411;&#65438;&#65405;&#65400;&#65412;&#65391;&#65420;&#65439;\&#23398;&#38555;\&#23398;&#38555;&#31185;&#23398;(&#20869;&#35379;&#26360;&#65289;\&#23398;&#38555;&#65288;&#26368;&#26032;&#29256;&#65289;\&#23398;&#38555;&#31185;&#23398;&#30740;&#31350;&#26847;&#65288;&#21487;&#21205;&#38291;&#20181;&#20999;&#12426;&#31561;&#65289;&#35211;&#31309;&#27604;&#36611;&#34920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11&#31119;&#23798;\&#23554;&#25915;&#31185;&#12539;&#24314;&#35373;&#29872;&#22659;&#26847;&#65288;H16&#35036;&#27491;&#65289;\&#31309;&#31639;\&#20869;&#35379;&#26360;\4&#22238;&#30446;%20&#31119;&#23798;&#39640;&#23554;%20&#26368;&#32066;&#29256;&#12288;050509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sisestuka\&#39640;&#23554;\06&#19968;&#38306;\H19&#24180;&#24230;\&#38651;&#27671;&#24773;&#22577;&#24037;&#23398;&#31185;&#26847;&#25913;&#20462;\&#24314;&#31689;\&#31309;&#31639;\&#21512;&#20307;&#20869;&#35379;&#2636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kota-pc2\&#22259;&#38754;\&#20849;&#26377;\&#37326;&#19978;&#12373;&#12435;\&#32013;&#39592;&#22530;\&#35211;&#31309;\&#32013;&#39592;&#22530;&#35373;&#35336;&#26360;(&#25552;&#20986;&#29992;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0330;&#27880;\1999&#30330;&#27880;\&#65297;&#20418;\&#26716;&#35895;&#23567;\&#24314;&#31689;\&#35373;&#35336;99S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wa76\&#37670;\s_data\&#38738;&#12356;&#40165;\&#20869;&#35379;\&#21336;&#20385;&#21335;AC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1508-422c07\L\&#65313;&#65317;&#20195;&#20385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de8\&#20849;&#26377;&#12501;&#12457;&#12523;&#12480;\&#21407;&#26412;\00_&#21407;&#26412;\&#35373;&#35336;&#26360;\&#35373;&#35336;&#26360;E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3431;&#37326;\35&#26399;&#26989;&#21209;&#21488;&#24115;\35-004&#23567;&#29287;&#24066;&#31435;&#31859;&#37326;&#23567;&#23398;&#26657;&#20307;&#32946;&#39208;&#25913;&#31689;&#24037;&#20107;\&#25968;&#37327;&#35519;&#26360;040212\2001&#24180;\&#26481;&#26716;&#20303;&#23429;&#32784;&#38663;&#24037;&#20107;\s_data\&#38738;&#12356;&#40165;\&#20869;&#35379;\&#21336;&#20385;&#21335;AC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2008/0806)hida/02_3&#38542;&#22793;&#26356;&#35373;&#35336;/03_&#31309;&#31639;/081014%60%20__%20%60&#27231;&#26800;&#35373;&#35336;&#26360;_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SYA\nakadrs\&#36784;&#21475;&#24193;&#33294;&#20869;&#35379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22969;&#32972;&#29275;&#12459;&#12540;&#12522;&#12531;&#12464;&#22580;\&#35373;&#35336;&#26360;\&#12459;&#12540;&#12522;&#12531;&#12464;&#35373;&#35336;&#26360;&#65288;&#24314;&#31689;&#65289;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f07\&#22823;&#22338;\&#36942;&#21435;&#26989;&#21209;\&#24179;&#25104;20&#24180;&#24230;&#26989;&#21209;\&#39640;&#23713;&#24066;&#36984;&#21029;&#12516;&#12540;&#12489;&#31561;&#35373;&#35336;&#26989;&#21209;\&#9675;&#25104;&#26524;&#21697;\&#65296;&#65298;&#35373;&#35336;&#26360;\&#9675;&#35373;&#35336;&#26360;_&#26368;&#26032;&#29256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1_&#35373;&#35336;&#12539;&#24037;&#20107;\01_&#31649;&#29702;&#35506;&#30330;&#27880;\&#22826;&#37070;&#23665;&#19977;&#20451;&#34030;&#33775;&#23731;&#27497;&#36947;&#38642;&#12494;&#24179;&#20844;&#34886;&#12488;&#12452;&#12524;&#26032;&#31689;\040226&#21109;&#33521;\WINDOWS\&#65411;&#65438;&#65405;&#65400;&#65412;&#65391;&#65420;&#65439;\&#19968;&#12494;&#36234;&#35373;&#35336;&#26360;0510\&#35373;&#35336;&#26360;&#12398;&#2036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O\&#24339;&#21066;&#39640;&#23554;\&#20844;&#21209;&#21729;&#23487;&#33294;\&#31309;&#31639;\&#38463;&#21335;&#25913;&#20462;H&#65297;&#65297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p110eb\data\1998&#30330;&#27880;\&#65297;&#20418;\&#32769;&#30000;&#23567;\&#24314;&#31689;\&#20986;&#26469;&#39640;OT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P110EB\data\&#21407;&#26412;\00_&#21407;&#26412;\&#22996;&#35351;&#36027;\'00&#35373;&#35336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erver\d&#65412;&#65438;&#65431;&#65394;&#65420;&#65438;\&#27010;&#31639;&#65305;&#65304;&#65297;&#65296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kota-pc2\&#22259;&#38754;\&#22259;&#38754;\&#21069;&#30000;&#35373;&#20633;\&#23567;&#20013;&#23398;&#26657;&#22320;&#12487;&#12472;&#23550;&#24540;&#26657;&#20869;&#37197;&#32218;&#24037;&#20107;\&#23567;&#20013;&#23398;&#26657;&#22320;&#12487;&#12472;&#23550;&#24540;_&#35373;&#35336;&#26360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b3a\share\My%20Documents\&#29694;&#22580;&#21029;&#12487;&#12540;&#12479;\&#35373;&#20225;\2006\&#27996;&#40658;&#23822;&#20445;&#32946;\&#31309;&#31639;\&#9678;&#25552;&#20986;&#35373;&#35336;&#26360;\&#20107;&#21209;&#23460;&#23376;&#32946;&#12390;&#12525;&#12473;&#12490;&#12452;&#9678;0303&#27996;&#40658;&#23822;&#65288;&#27231;&#26800;&#65289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Local%20Settings\Temporary%20Internet%20Files\Content.IE5\IBAVA9UN\&#12467;&#12500;&#12540;&#65320;160617&#22823;&#20803;&#12288;&#40372;&#23713;&#24037;&#26989;&#39640;&#31561;&#23554;&#38272;&#23398;&#26657;&#22793;&#38651;&#23460;&#22679;&#31689;&#20182;5&#26847;%20(2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3431;&#37326;\35&#26399;&#26989;&#21209;&#21488;&#24115;\35&#26399;&#27010;&#31639;\&#29978;&#30446;&#23546;&#30010;\&#22826;&#27915;&#38651;&#27231;&#35336;&#30011;030310\s_data\&#38738;&#12356;&#40165;\&#20869;&#35379;\&#21336;&#20385;&#21335;AC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windows\TEMP\&#29983;&#29289;&#36786;&#26519;\&#35079;&#21336;&#31639;&#20986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12356;&#12429;&#12356;&#12429;\&#30495;&#39378;&#20869;&#21335;&#23567;\&#35373;&#35336;&#26360;\&#28201;&#23460;_&#24066;&#21336;&#20385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02&#33515;&#23567;&#29287;\H16&#24180;&#24230;&#12288;&#33515;&#23567;&#29287;&#39640;&#23554;&#23554;&#25915;&#31185;&#26847;\&#20869;&#35379;\&#26412;&#37096;&#25552;&#20986;&#29992;\&#33515;&#23567;&#29287;&#39640;&#23554;%20&#20869;&#35379;&#26360;%200707&#12288;&#26412;&#37096;&#25552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22969;&#32972;&#29275;&#12459;&#12540;&#12522;&#12531;&#12464;&#22580;\&#35373;&#35336;&#26360;\&#22969;&#32972;&#29275;&#12459;&#12540;&#12522;&#12531;&#12464;&#22580;\&#22522;&#26412;&#35373;&#35336;\&#21442;&#32771;\&#12459;&#12540;&#12522;&#12531;&#12464;&#27010;&#31639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_data\&#38738;&#12356;&#40165;\&#20869;&#35379;\&#21336;&#20385;&#21335;AC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330;&#27880;\2002&#30330;&#27880;\&#35373;&#20633;&#20418;\&#25998;&#22580;&#20919;&#26262;&#25151;&#27231;&#21462;&#26367;&#24037;&#20107;%20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0330;&#27880;/2003&#30330;&#27880;/&#35373;&#20633;&#20418;/&#28040;&#38450;/&#28040;&#38450;&#26412;&#37096;&#31354;&#35519;&#35373;&#20633;&#25913;&#20462;&#24037;&#20107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higaki-pc\f\&#23500;&#23665;&#20844;&#22290;\&#26045;&#24037;H23\&#21942;&#26989;\Documents%20and%20Settings\&#30707;&#22435;\My%20Documents\&#26908;&#35342;&#26360;\&#26908;&#35342;&#26360;\&#32048;&#20837;\&#26908;&#35342;&#27700;&#29702;&#35336;&#31639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2\sisetuka\Documents%20and%20Settings\&#23665;&#21475;\&#12487;&#12473;&#12463;&#12488;&#12483;&#12503;\&#21442;&#32771;&#20869;&#35379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setsu1\&#26045;&#35373;&#20849;&#36890;\&#65396;&#65434;&#65421;&#65438;&#65392;&#65408;&#65392;\&#31309;&#31639;&#38306;&#20418;\EV&#20869;&#35379;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0330;&#27880;/2003&#30330;&#27880;/&#31532;3&#20418;/&#12371;&#12393;&#12418;&#31119;&#31049;/&#22823;&#24195;&#30000;&#65381;&#28023;&#23736;&#36890;/&#35373;&#35336;&#26360;/&#22823;&#24195;&#30000;&#22793;&#26356;&#35373;&#35336;&#26360;&#65288;H.15.9.26%20&#32076;&#36027;&#20849;&#65289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330;&#27880;\2002&#30330;&#27880;\&#65297;&#20418;\&#20013;&#23398;&#26657;\&#26481;&#37096;&#20013;&#23398;&#26657;\&#27231;&#26800;\&#20307;&#32946;&#39208;&#22679;&#25913;&#31689;&#27231;&#26800;&#35373;&#20633;%20&#12398;&#12496;&#12483;&#12463;&#12450;&#12483;&#12503;.xlk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662\satou\&#21916;&#22810;\H22&#24037;&#20107;\H22&#28040;&#38450;&#23398;&#26657;&#35373;&#35336;\H22&#28040;&#38450;&#23398;&#26657;%20100627&#9734;\Documents%20and%20Settings\Kenchiku\&#12487;&#12473;&#12463;&#12488;&#12483;&#12503;\&#22320;&#12487;&#12472;&#35373;&#35336;&#26360;\01&#23567;&#29287;&#23567;\My%20Documents\&#23567;&#29287;&#24066;\&#23567;&#29287;&#24066;&#27665;&#30149;&#38498;&#20489;&#24235;&#25972;&#20633;&#24037;&#20107;\&#35373;&#35336;&#26360;&#12539;&#26681;&#25312;&#26360;&#65288;&#24314;&#31689;1&#65289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662\satou\Users\&#23433;&#27743;&#35215;\APPDATA\LOCAL\TEMP\LMEL004_\&#20869;&#35379;\My%20Documents\Excel\a&amp;A\&#37340;&#25144;&#39376;&#22312;\&#35373;&#35336;&#26360;M-KP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330;&#27880;\2000&#30330;&#27880;\&#65297;&#20418;\&#20809;&#38525;&#23567;&#26657;&#33294;&#26847;\&#38651;&#27671;\&#27231;&#26800;&#35373;&#35336;&#26360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662\satou\Users\&#23433;&#27743;&#35215;\APPDATA\LOCAL\TEMP\LMEL004_\&#20869;&#35379;\Documents%20and%20Settings\kenchiku\My%20Documents\&#21942;&#32341;\yokoi\&#35373;&#35336;&#38306;&#20418;\&#26519;&#20250;&#39208;&#35373;&#35336;&#26360;&#12539;&#26681;&#25312;&#26360;12&#24180;&#24230;&#65288;&#35373;&#20633;&#65289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662\satou\Users\&#23433;&#27743;&#35215;\APPDATA\LOCAL\TEMP\LMEL004_\&#20869;&#35379;\My%20Documents\Excel\a&amp;A\&#23721;&#23822;&#20013;\&#35373;&#35336;&#26360;M-IJH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662\satou\Users\&#23433;&#27743;&#35215;\APPDATA\LOCAL\TEMP\LMEL004_\&#20869;&#35379;\My%20Documents\Excel\a&amp;A\&#32066;&#20102;\&#19978;&#21476;&#20117;\&#35373;&#35336;&#26360;P-KMK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662\satou\Users\&#23433;&#27743;&#35215;\APPDATA\LOCAL\TEMP\LMEL004_\&#20869;&#35379;\Documents%20and%20Settings\Kenchiku\&#12487;&#12473;&#12463;&#12488;&#12483;&#12503;\&#22320;&#12487;&#12472;&#35373;&#35336;&#26360;\01&#23567;&#29287;&#23567;\&#65423;&#65394;%20&#65412;&#65438;&#65399;&#65389;&#65426;&#65437;&#65412;\&#23567;&#29287;&#24066;&#21942;&#32341;&#24037;&#20107;\&#23567;&#29287;&#21407;&#23567;&#23398;&#26657;&#12488;&#12452;&#12524;&#25913;&#20462;&#24037;&#20107;\&#35373;&#35336;&#26360;\&#23665;&#21271;&#35373;&#35336;&#26360;&#26412;&#12385;&#12419;&#12435;&#65289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662\satou\Users\&#23433;&#27743;&#35215;\APPDATA\LOCAL\TEMP\LMEL004_\&#20869;&#35379;\My%20Documents\Excel\a&amp;A\&#32066;&#20102;\&#19978;&#21476;&#20117;\&#35373;&#35336;&#26360;AC-KMK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sv009\&#21942;&#32341;&#20418;$\&#26862;&#24029;\&#25285;&#24403;&#29289;&#20214;\&#23500;&#23665;&#22303;&#26408;&#12475;&#12531;&#12479;&#12540;&#20941;&#32080;&#38450;&#27490;&#21092;&#31309;&#12415;&#36796;&#12415;&#22522;&#22320;\H17&#24180;&#24230;\&#23455;&#26045;&#35373;&#35336;&#22996;&#35351;\&#35373;&#35336;&#26360;\&#9679;&#25104;&#26524;&#21697;\&#20941;&#32080;&#38450;&#27490;&#21092;&#31309;&#36796;&#22522;&#22320;&#35373;&#35336;&#26360;050831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kota-pc2\&#22259;&#38754;\NBS\2004\&#39640;&#23713;&#24037;&#33464;&#39640;&#26657;\Documents%20and%20Settings\&#24460;&#34276;&#12288;&#23439;&#24432;.GOTOU\&#12487;&#12473;&#12463;&#12488;&#12483;&#12503;\&#23398;&#26657;\&#65298;&#26376;&#65298;&#65300;&#26085;&#21830;&#24037;&#25552;&#20986;\&#23500;&#23665;&#30476;&#26576;&#23567;&#23398;&#26657;&#26032;&#31689;&#29289;&#20214;&#12381;&#12398;&#65297;(&#65297;&#65318;&#20250;&#35696;&#23460;&#65289;&#12473;&#12486;&#12451;&#12540;&#12505;&#12523;&#25552;&#26696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330;&#27880;\2002&#30330;&#27880;\&#35373;&#20633;&#20418;\&#31070;&#26126;&#20445;&#32946;&#25152;&#19979;&#27700;&#25509;&#32154;&#24037;&#20107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b3a\share\D-1\&#28165;&#30000;\&#35299;&#20307;&#35373;&#35336;&#26360;7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a\&#36914;&#34892;&#29289;&#20214;\&#23500;&#23665;&#39640;&#23554;&#29872;&#22659;&#26448;&#26009;&#24037;&#23398;&#31185;&#26847;P\&#31309;&#31639;\&#23500;&#23665;&#39640;&#23554;&#29872;&#22659;&#26448;&#26009;&#24037;&#23398;&#31185;&#20869;&#353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指標"/>
      <sheetName val="μ"/>
      <sheetName val="ｸﾞﾙｰﾋﾟﾝｸﾞ"/>
      <sheetName val="１ｸﾞﾙｰﾌﾟ"/>
      <sheetName val="2ｸﾞﾙｰﾌﾟ"/>
      <sheetName val="3ｸﾞﾙｰﾌﾟ"/>
      <sheetName val="CFｸﾞﾗﾌ"/>
      <sheetName val="SCｸﾞﾙｰﾌﾟ"/>
      <sheetName val="  表シート  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9">
          <cell r="G9">
            <v>33</v>
          </cell>
        </row>
        <row r="25">
          <cell r="G25">
            <v>49.7</v>
          </cell>
        </row>
        <row r="62">
          <cell r="G62">
            <v>0.8</v>
          </cell>
        </row>
        <row r="63">
          <cell r="G63">
            <v>1</v>
          </cell>
        </row>
        <row r="64">
          <cell r="G64">
            <v>1.27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比較表 "/>
      <sheetName val="表紙"/>
      <sheetName val="特記"/>
      <sheetName val="印刷書式"/>
      <sheetName val="出来高表紙"/>
      <sheetName val="複合単価"/>
      <sheetName val="複合単価２"/>
      <sheetName val="Dialog (1)"/>
      <sheetName val="Module1"/>
      <sheetName val="Dialog (2)"/>
      <sheetName val="Module (2)"/>
      <sheetName val="Dialog (3)"/>
      <sheetName val="Dialog (4)"/>
    </sheetNames>
    <sheetDataSet>
      <sheetData sheetId="0" refreshError="1">
        <row r="81">
          <cell r="H81">
            <v>6276760</v>
          </cell>
        </row>
        <row r="261">
          <cell r="N261">
            <v>1327000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排水土工単価根拠"/>
      <sheetName val="管材代価"/>
      <sheetName val="樹脂製桝代価"/>
      <sheetName val="樹脂製桝単価根拠"/>
      <sheetName val="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２次製品"/>
      <sheetName val="印刷書式"/>
      <sheetName val="Dialog (1)"/>
      <sheetName val="Module1"/>
      <sheetName val="Dialog (2)"/>
      <sheetName val="Module (2)"/>
      <sheetName val="Dialog (3)"/>
      <sheetName val="Dialog (4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モデル事業施設整備調書"/>
      <sheetName val="#REF"/>
    </sheetNames>
    <sheetDataSet>
      <sheetData sheetId="0" refreshError="1"/>
      <sheetData sheetId="1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"/>
      <sheetName val="表紙"/>
      <sheetName val="建築"/>
      <sheetName val="間接工事費"/>
      <sheetName val="代価"/>
      <sheetName val="設備"/>
      <sheetName val="電気"/>
      <sheetName val="外壁"/>
      <sheetName val="工事経費"/>
      <sheetName val="Sheet11"/>
      <sheetName val="Sheet12"/>
      <sheetName val="Sheet13"/>
      <sheetName val="Sheet14"/>
      <sheetName val="Sheet15"/>
      <sheetName val="Sheet16"/>
      <sheetName val="#REF"/>
      <sheetName val="△設定(型式)"/>
      <sheetName val="細目"/>
      <sheetName val="設計書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E"/>
    </sheetNames>
    <definedNames>
      <definedName name="キャンセル"/>
    </definedNames>
    <sheetDataSet>
      <sheetData sheetId="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明細"/>
      <sheetName val="複合ｼｰﾄ"/>
    </sheetNames>
    <sheetDataSet>
      <sheetData sheetId="0"/>
      <sheetData sheetId="1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目次"/>
      <sheetName val="盤労務費"/>
      <sheetName val="電気器具"/>
      <sheetName val="見積比較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低基準価格"/>
      <sheetName val="公表種目"/>
      <sheetName val="公表科目"/>
      <sheetName val="表紙"/>
      <sheetName val="A-1"/>
      <sheetName val="A-2"/>
      <sheetName val="A-3"/>
      <sheetName val="種目"/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管材代価"/>
      <sheetName val="樹脂製桝代価"/>
      <sheetName val="#REF"/>
      <sheetName val="設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N1" t="str">
            <v>m</v>
          </cell>
          <cell r="O1" t="str">
            <v>m2</v>
          </cell>
          <cell r="P1" t="str">
            <v>m3</v>
          </cell>
          <cell r="Q1" t="str">
            <v>箇所</v>
          </cell>
          <cell r="R1" t="str">
            <v>t</v>
          </cell>
          <cell r="S1" t="str">
            <v>本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表"/>
      <sheetName val="表紙"/>
      <sheetName val="内　訳　書"/>
      <sheetName val="明細書"/>
      <sheetName val="代価表"/>
      <sheetName val="埋設配管"/>
      <sheetName val="伸縮継手"/>
      <sheetName val="防振継手"/>
      <sheetName val="融雪部材"/>
      <sheetName val="角座バルブ・弁筺・ドレン"/>
      <sheetName val="マスター"/>
      <sheetName val="搬入、調整"/>
      <sheetName val="基礎工"/>
      <sheetName val="コンクリート工事"/>
      <sheetName val="取り壊し"/>
      <sheetName val="土木工事"/>
      <sheetName val="電気設備"/>
      <sheetName val="その他バルブ"/>
      <sheetName val="舗装工事"/>
      <sheetName val="消雪ブロック"/>
      <sheetName val="データ"/>
      <sheetName val="見積案件ﾒﾓ"/>
      <sheetName val="(見)口頭指示"/>
      <sheetName val="(見)内容確認書"/>
      <sheetName val="(契)口頭指示"/>
      <sheetName val="(契)内容確認書"/>
      <sheetName val="契約伺書"/>
      <sheetName val="契約連絡書"/>
      <sheetName val="実施条件"/>
      <sheetName val="放熱管仕様書（工区用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 t="str">
            <v>富山価格</v>
          </cell>
          <cell r="B1">
            <v>7</v>
          </cell>
          <cell r="C1">
            <v>10</v>
          </cell>
          <cell r="D1" t="str">
            <v>富山7/10</v>
          </cell>
        </row>
        <row r="3">
          <cell r="A3" t="str">
            <v>基礎砕石</v>
          </cell>
          <cell r="B3" t="str">
            <v>RC-40</v>
          </cell>
        </row>
        <row r="4">
          <cell r="A4" t="str">
            <v>１.0 ｍ3当り</v>
          </cell>
          <cell r="B4" t="str">
            <v>￥</v>
          </cell>
          <cell r="C4">
            <v>4060</v>
          </cell>
          <cell r="D4" t="str">
            <v>￥</v>
          </cell>
          <cell r="E4">
            <v>4060</v>
          </cell>
        </row>
        <row r="6">
          <cell r="C6" t="str">
            <v>数量</v>
          </cell>
          <cell r="D6" t="str">
            <v>項目</v>
          </cell>
          <cell r="E6" t="str">
            <v>名    称</v>
          </cell>
        </row>
        <row r="7">
          <cell r="A7" t="str">
            <v>RC40</v>
          </cell>
          <cell r="B7" t="str">
            <v>基礎砕石</v>
          </cell>
          <cell r="C7">
            <v>1.1000000000000001</v>
          </cell>
          <cell r="D7" t="str">
            <v>基礎砕石</v>
          </cell>
          <cell r="E7" t="str">
            <v>基礎砕石</v>
          </cell>
        </row>
        <row r="8">
          <cell r="A8" t="str">
            <v>R-futuu</v>
          </cell>
          <cell r="B8" t="str">
            <v>労務費</v>
          </cell>
          <cell r="C8">
            <v>0.1</v>
          </cell>
          <cell r="D8" t="str">
            <v>労務費</v>
          </cell>
          <cell r="E8" t="str">
            <v>労務費</v>
          </cell>
        </row>
        <row r="9">
          <cell r="A9" t="str">
            <v>SONOTA</v>
          </cell>
          <cell r="B9" t="str">
            <v>その他</v>
          </cell>
          <cell r="C9">
            <v>1</v>
          </cell>
          <cell r="D9" t="str">
            <v>その他</v>
          </cell>
          <cell r="E9" t="str">
            <v>その他</v>
          </cell>
        </row>
        <row r="10"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</row>
        <row r="11">
          <cell r="B11" t="str">
            <v/>
          </cell>
          <cell r="C11" t="str">
            <v/>
          </cell>
          <cell r="D11" t="str">
            <v/>
          </cell>
          <cell r="E11" t="str">
            <v/>
          </cell>
        </row>
        <row r="12">
          <cell r="E12" t="str">
            <v/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</row>
        <row r="15"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</row>
        <row r="17"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</row>
        <row r="18">
          <cell r="A18" t="str">
            <v>K-m3</v>
          </cell>
          <cell r="B18" t="str">
            <v>計</v>
          </cell>
          <cell r="C18">
            <v>1</v>
          </cell>
          <cell r="D18" t="str">
            <v>計</v>
          </cell>
          <cell r="E18" t="str">
            <v>計</v>
          </cell>
        </row>
        <row r="21">
          <cell r="A21" t="str">
            <v>基礎砕石</v>
          </cell>
          <cell r="B21" t="str">
            <v>RC-40</v>
          </cell>
        </row>
        <row r="22">
          <cell r="A22" t="str">
            <v>１.0 ｍ3当り</v>
          </cell>
          <cell r="B22" t="str">
            <v>￥</v>
          </cell>
          <cell r="C22">
            <v>5702</v>
          </cell>
          <cell r="D22" t="str">
            <v>￥</v>
          </cell>
          <cell r="E22">
            <v>5702</v>
          </cell>
        </row>
        <row r="24">
          <cell r="C24" t="str">
            <v>数量</v>
          </cell>
          <cell r="D24" t="str">
            <v>項目</v>
          </cell>
          <cell r="E24" t="str">
            <v>名    称</v>
          </cell>
        </row>
        <row r="25">
          <cell r="A25" t="str">
            <v>RC40</v>
          </cell>
          <cell r="B25" t="str">
            <v>基礎砕石</v>
          </cell>
          <cell r="C25">
            <v>1.2</v>
          </cell>
          <cell r="D25" t="str">
            <v>基礎砕石</v>
          </cell>
          <cell r="E25" t="str">
            <v>基礎砕石</v>
          </cell>
        </row>
        <row r="26">
          <cell r="A26" t="str">
            <v>R-toku</v>
          </cell>
          <cell r="B26" t="str">
            <v>労務費</v>
          </cell>
          <cell r="C26">
            <v>0.03</v>
          </cell>
          <cell r="D26" t="str">
            <v>労務費</v>
          </cell>
          <cell r="E26" t="str">
            <v>労務費</v>
          </cell>
        </row>
        <row r="27">
          <cell r="A27" t="str">
            <v>R-futuu</v>
          </cell>
          <cell r="B27" t="str">
            <v>労務費</v>
          </cell>
          <cell r="C27">
            <v>0.18</v>
          </cell>
          <cell r="D27" t="str">
            <v>〃</v>
          </cell>
          <cell r="E27" t="str">
            <v>〃</v>
          </cell>
        </row>
        <row r="28">
          <cell r="A28" t="str">
            <v>SONOTA</v>
          </cell>
          <cell r="B28" t="str">
            <v>その他</v>
          </cell>
          <cell r="C28">
            <v>1</v>
          </cell>
          <cell r="D28" t="str">
            <v>その他</v>
          </cell>
          <cell r="E28" t="str">
            <v>その他</v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</row>
        <row r="30">
          <cell r="E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</row>
        <row r="36">
          <cell r="A36" t="str">
            <v>K-KO</v>
          </cell>
          <cell r="B36" t="str">
            <v>計</v>
          </cell>
          <cell r="C36">
            <v>1</v>
          </cell>
          <cell r="D36" t="str">
            <v>計</v>
          </cell>
          <cell r="E36" t="str">
            <v>計</v>
          </cell>
        </row>
        <row r="39">
          <cell r="A39" t="str">
            <v>コンクリート打設</v>
          </cell>
          <cell r="B39" t="str">
            <v>人力</v>
          </cell>
        </row>
        <row r="40">
          <cell r="A40" t="str">
            <v>１0.0 ｍ3当り</v>
          </cell>
          <cell r="B40" t="str">
            <v>￥</v>
          </cell>
          <cell r="C40">
            <v>13777</v>
          </cell>
          <cell r="D40" t="str">
            <v>￥</v>
          </cell>
          <cell r="E40">
            <v>13777</v>
          </cell>
        </row>
        <row r="42">
          <cell r="C42" t="str">
            <v>数量</v>
          </cell>
          <cell r="D42" t="str">
            <v>項目</v>
          </cell>
          <cell r="E42" t="str">
            <v>名    称</v>
          </cell>
        </row>
        <row r="43">
          <cell r="A43" t="str">
            <v>CO18-8-25</v>
          </cell>
          <cell r="B43" t="str">
            <v>コンクリート</v>
          </cell>
          <cell r="C43">
            <v>10.4</v>
          </cell>
          <cell r="D43" t="str">
            <v>コンクリート</v>
          </cell>
          <cell r="E43" t="str">
            <v>コンクリート</v>
          </cell>
        </row>
        <row r="44">
          <cell r="A44" t="str">
            <v>r-sewa</v>
          </cell>
          <cell r="B44" t="str">
            <v>労務費</v>
          </cell>
          <cell r="C44">
            <v>0.2</v>
          </cell>
          <cell r="D44" t="str">
            <v>労務費</v>
          </cell>
          <cell r="E44" t="str">
            <v>労務費</v>
          </cell>
        </row>
        <row r="45">
          <cell r="A45" t="str">
            <v>R-toku</v>
          </cell>
          <cell r="B45" t="str">
            <v>労務費</v>
          </cell>
          <cell r="C45">
            <v>0.7</v>
          </cell>
          <cell r="D45" t="str">
            <v>〃</v>
          </cell>
          <cell r="E45" t="str">
            <v>〃</v>
          </cell>
        </row>
        <row r="46">
          <cell r="A46" t="str">
            <v>R-futuu</v>
          </cell>
          <cell r="B46" t="str">
            <v>労務費</v>
          </cell>
          <cell r="C46">
            <v>1.7</v>
          </cell>
          <cell r="D46" t="str">
            <v>〃</v>
          </cell>
          <cell r="E46" t="str">
            <v>〃</v>
          </cell>
        </row>
        <row r="47">
          <cell r="A47" t="str">
            <v>SONOTA</v>
          </cell>
          <cell r="B47" t="str">
            <v>その他</v>
          </cell>
          <cell r="C47">
            <v>1</v>
          </cell>
          <cell r="D47" t="str">
            <v>その他</v>
          </cell>
          <cell r="E47" t="str">
            <v>その他</v>
          </cell>
        </row>
        <row r="48">
          <cell r="A48" t="str">
            <v>R-futuu</v>
          </cell>
          <cell r="B48" t="str">
            <v>労務費</v>
          </cell>
          <cell r="C48">
            <v>0.2</v>
          </cell>
          <cell r="D48" t="str">
            <v>労務費</v>
          </cell>
          <cell r="E48" t="str">
            <v>労務費</v>
          </cell>
        </row>
        <row r="49">
          <cell r="A49" t="str">
            <v>SONOTA</v>
          </cell>
          <cell r="B49" t="str">
            <v>その他</v>
          </cell>
          <cell r="C49">
            <v>1</v>
          </cell>
          <cell r="D49" t="str">
            <v>その他</v>
          </cell>
          <cell r="E49" t="str">
            <v>その他</v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</row>
        <row r="52">
          <cell r="A52" t="str">
            <v>K-m3</v>
          </cell>
          <cell r="B52" t="str">
            <v>計</v>
          </cell>
          <cell r="C52">
            <v>10</v>
          </cell>
          <cell r="D52" t="str">
            <v>計</v>
          </cell>
          <cell r="E52" t="str">
            <v>計</v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</row>
        <row r="54">
          <cell r="A54" t="str">
            <v>K-m3</v>
          </cell>
          <cell r="B54" t="str">
            <v>計</v>
          </cell>
          <cell r="C54">
            <v>1</v>
          </cell>
          <cell r="D54" t="str">
            <v>計</v>
          </cell>
          <cell r="E54" t="str">
            <v>計</v>
          </cell>
        </row>
        <row r="57">
          <cell r="A57" t="str">
            <v>コンクリート打設</v>
          </cell>
          <cell r="B57" t="str">
            <v>人力</v>
          </cell>
        </row>
        <row r="58">
          <cell r="A58" t="str">
            <v>１.0 ｍ3当り</v>
          </cell>
          <cell r="B58" t="str">
            <v>￥</v>
          </cell>
          <cell r="C58">
            <v>20432</v>
          </cell>
          <cell r="D58" t="str">
            <v>￥</v>
          </cell>
          <cell r="E58">
            <v>20432</v>
          </cell>
        </row>
        <row r="60">
          <cell r="C60" t="str">
            <v>数量</v>
          </cell>
          <cell r="D60" t="str">
            <v>項目</v>
          </cell>
          <cell r="E60" t="str">
            <v>名    称</v>
          </cell>
        </row>
        <row r="61">
          <cell r="A61" t="str">
            <v>co24-8-25</v>
          </cell>
          <cell r="B61" t="str">
            <v>コンクリート</v>
          </cell>
          <cell r="C61">
            <v>10.7</v>
          </cell>
          <cell r="D61" t="str">
            <v>コンクリート</v>
          </cell>
          <cell r="E61" t="str">
            <v>コンクリート</v>
          </cell>
        </row>
        <row r="62">
          <cell r="A62" t="str">
            <v>r-sewa</v>
          </cell>
          <cell r="B62" t="str">
            <v>労務費</v>
          </cell>
          <cell r="C62">
            <v>0.8</v>
          </cell>
          <cell r="D62" t="str">
            <v>労務費</v>
          </cell>
          <cell r="E62" t="str">
            <v>労務費</v>
          </cell>
        </row>
        <row r="63">
          <cell r="A63" t="str">
            <v>R-toku</v>
          </cell>
          <cell r="B63" t="str">
            <v>労務費</v>
          </cell>
          <cell r="C63">
            <v>1.6</v>
          </cell>
          <cell r="D63" t="str">
            <v>〃</v>
          </cell>
          <cell r="E63" t="str">
            <v>〃</v>
          </cell>
        </row>
        <row r="64">
          <cell r="A64" t="str">
            <v>R-futuu</v>
          </cell>
          <cell r="B64" t="str">
            <v>労務費</v>
          </cell>
          <cell r="C64">
            <v>3.5</v>
          </cell>
          <cell r="D64" t="str">
            <v>〃</v>
          </cell>
          <cell r="E64" t="str">
            <v>〃</v>
          </cell>
        </row>
        <row r="65">
          <cell r="A65" t="str">
            <v>SONOTA</v>
          </cell>
          <cell r="B65" t="str">
            <v>その他</v>
          </cell>
          <cell r="C65">
            <v>1</v>
          </cell>
          <cell r="D65" t="str">
            <v>その他</v>
          </cell>
          <cell r="E65" t="str">
            <v>その他</v>
          </cell>
        </row>
        <row r="66">
          <cell r="A66" t="str">
            <v>R-futuu</v>
          </cell>
          <cell r="B66" t="str">
            <v>労務費</v>
          </cell>
          <cell r="C66">
            <v>0.6</v>
          </cell>
          <cell r="D66" t="str">
            <v>労務費</v>
          </cell>
          <cell r="E66" t="str">
            <v>労務費</v>
          </cell>
        </row>
        <row r="67">
          <cell r="A67" t="str">
            <v>SONOTA</v>
          </cell>
          <cell r="B67" t="str">
            <v>その他</v>
          </cell>
          <cell r="C67">
            <v>1</v>
          </cell>
          <cell r="D67" t="str">
            <v>その他</v>
          </cell>
          <cell r="E67" t="str">
            <v>その他</v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</row>
        <row r="70">
          <cell r="A70" t="str">
            <v>K-m3</v>
          </cell>
          <cell r="B70" t="str">
            <v>計</v>
          </cell>
          <cell r="C70">
            <v>10</v>
          </cell>
          <cell r="D70" t="str">
            <v>計</v>
          </cell>
          <cell r="E70" t="str">
            <v>計</v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</row>
        <row r="72">
          <cell r="A72" t="str">
            <v>K-KO</v>
          </cell>
          <cell r="B72" t="str">
            <v>計</v>
          </cell>
          <cell r="C72">
            <v>1</v>
          </cell>
          <cell r="D72" t="str">
            <v>計</v>
          </cell>
          <cell r="E72" t="str">
            <v>計</v>
          </cell>
        </row>
        <row r="75">
          <cell r="A75" t="str">
            <v>コンクリート打設</v>
          </cell>
          <cell r="B75" t="str">
            <v>配管型</v>
          </cell>
        </row>
        <row r="76">
          <cell r="A76" t="str">
            <v>１0.0 ｍ3当り</v>
          </cell>
          <cell r="B76" t="str">
            <v>￥</v>
          </cell>
          <cell r="C76">
            <v>20432</v>
          </cell>
          <cell r="D76" t="str">
            <v>￥</v>
          </cell>
          <cell r="E76">
            <v>20432</v>
          </cell>
        </row>
        <row r="78">
          <cell r="C78" t="str">
            <v>数量</v>
          </cell>
          <cell r="D78" t="str">
            <v>項目</v>
          </cell>
          <cell r="E78" t="str">
            <v>名    称</v>
          </cell>
        </row>
        <row r="79">
          <cell r="A79" t="str">
            <v>co24-8-25</v>
          </cell>
          <cell r="B79" t="str">
            <v>コンクリート</v>
          </cell>
          <cell r="C79">
            <v>10.7</v>
          </cell>
          <cell r="D79" t="str">
            <v>コンクリート</v>
          </cell>
          <cell r="E79" t="str">
            <v>コンクリート</v>
          </cell>
        </row>
        <row r="80">
          <cell r="A80" t="str">
            <v>r-sewa</v>
          </cell>
          <cell r="B80" t="str">
            <v>労務費</v>
          </cell>
          <cell r="C80">
            <v>0.8</v>
          </cell>
          <cell r="D80" t="str">
            <v>労務費</v>
          </cell>
          <cell r="E80" t="str">
            <v>労務費</v>
          </cell>
        </row>
        <row r="81">
          <cell r="A81" t="str">
            <v>R-toku</v>
          </cell>
          <cell r="B81" t="str">
            <v>労務費</v>
          </cell>
          <cell r="C81">
            <v>1.6</v>
          </cell>
          <cell r="D81" t="str">
            <v>〃</v>
          </cell>
          <cell r="E81" t="str">
            <v>〃</v>
          </cell>
        </row>
        <row r="82">
          <cell r="A82" t="str">
            <v>R-futuu</v>
          </cell>
          <cell r="B82" t="str">
            <v>労務費</v>
          </cell>
          <cell r="C82">
            <v>3.5</v>
          </cell>
          <cell r="D82" t="str">
            <v>〃</v>
          </cell>
          <cell r="E82" t="str">
            <v>〃</v>
          </cell>
        </row>
        <row r="83">
          <cell r="A83" t="str">
            <v>SONOTA</v>
          </cell>
          <cell r="B83" t="str">
            <v>その他</v>
          </cell>
          <cell r="C83">
            <v>1</v>
          </cell>
          <cell r="D83" t="str">
            <v>その他</v>
          </cell>
          <cell r="E83" t="str">
            <v>その他</v>
          </cell>
        </row>
        <row r="84">
          <cell r="A84" t="str">
            <v>R-futuu</v>
          </cell>
          <cell r="B84" t="str">
            <v>労務費</v>
          </cell>
          <cell r="C84">
            <v>0.6</v>
          </cell>
          <cell r="D84" t="str">
            <v>労務費</v>
          </cell>
          <cell r="E84" t="str">
            <v>労務費</v>
          </cell>
        </row>
        <row r="85">
          <cell r="A85" t="str">
            <v>SONOTA</v>
          </cell>
          <cell r="B85" t="str">
            <v>その他</v>
          </cell>
          <cell r="C85">
            <v>1</v>
          </cell>
          <cell r="D85" t="str">
            <v>その他</v>
          </cell>
          <cell r="E85" t="str">
            <v>その他</v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</row>
        <row r="88">
          <cell r="A88" t="str">
            <v>K-m3</v>
          </cell>
          <cell r="B88" t="str">
            <v>計</v>
          </cell>
          <cell r="C88">
            <v>10</v>
          </cell>
          <cell r="D88" t="str">
            <v>計</v>
          </cell>
          <cell r="E88" t="str">
            <v>計</v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</row>
        <row r="90">
          <cell r="A90" t="str">
            <v>K-m3</v>
          </cell>
          <cell r="B90" t="str">
            <v>計</v>
          </cell>
          <cell r="C90">
            <v>1</v>
          </cell>
          <cell r="D90" t="str">
            <v>計</v>
          </cell>
          <cell r="E90" t="str">
            <v>計</v>
          </cell>
        </row>
        <row r="93">
          <cell r="A93" t="str">
            <v>コンクリート打設</v>
          </cell>
          <cell r="B93" t="str">
            <v>ブーム型</v>
          </cell>
        </row>
        <row r="94">
          <cell r="A94" t="str">
            <v>１0.0 ｍ3当り</v>
          </cell>
          <cell r="B94" t="str">
            <v>￥</v>
          </cell>
          <cell r="C94">
            <v>20432</v>
          </cell>
          <cell r="D94" t="str">
            <v>￥</v>
          </cell>
          <cell r="E94">
            <v>20432</v>
          </cell>
        </row>
        <row r="96">
          <cell r="C96" t="str">
            <v>数量</v>
          </cell>
          <cell r="D96" t="str">
            <v>項目</v>
          </cell>
          <cell r="E96" t="str">
            <v>名    称</v>
          </cell>
        </row>
        <row r="97">
          <cell r="A97" t="str">
            <v>co24-8-25</v>
          </cell>
          <cell r="B97" t="str">
            <v>コンクリート</v>
          </cell>
          <cell r="C97">
            <v>10.7</v>
          </cell>
          <cell r="D97" t="str">
            <v>コンクリート</v>
          </cell>
          <cell r="E97" t="str">
            <v>コンクリート</v>
          </cell>
        </row>
        <row r="98">
          <cell r="A98" t="str">
            <v>r-sewa</v>
          </cell>
          <cell r="B98" t="str">
            <v>労務費</v>
          </cell>
          <cell r="C98">
            <v>0.8</v>
          </cell>
          <cell r="D98" t="str">
            <v>労務費</v>
          </cell>
          <cell r="E98" t="str">
            <v>労務費</v>
          </cell>
        </row>
        <row r="99">
          <cell r="A99" t="str">
            <v>R-toku</v>
          </cell>
          <cell r="B99" t="str">
            <v>労務費</v>
          </cell>
          <cell r="C99">
            <v>1.6</v>
          </cell>
          <cell r="D99" t="str">
            <v>〃</v>
          </cell>
          <cell r="E99" t="str">
            <v>〃</v>
          </cell>
        </row>
        <row r="100">
          <cell r="A100" t="str">
            <v>R-futuu</v>
          </cell>
          <cell r="B100" t="str">
            <v>労務費</v>
          </cell>
          <cell r="C100">
            <v>3.5</v>
          </cell>
          <cell r="D100" t="str">
            <v>〃</v>
          </cell>
          <cell r="E100" t="str">
            <v>〃</v>
          </cell>
        </row>
        <row r="101">
          <cell r="A101" t="str">
            <v>SONOTA</v>
          </cell>
          <cell r="B101" t="str">
            <v>その他</v>
          </cell>
          <cell r="C101">
            <v>1</v>
          </cell>
          <cell r="D101" t="str">
            <v>その他</v>
          </cell>
          <cell r="E101" t="str">
            <v>その他</v>
          </cell>
        </row>
        <row r="102">
          <cell r="A102" t="str">
            <v>R-futuu</v>
          </cell>
          <cell r="B102" t="str">
            <v>労務費</v>
          </cell>
          <cell r="C102">
            <v>0.6</v>
          </cell>
          <cell r="D102" t="str">
            <v>労務費</v>
          </cell>
          <cell r="E102" t="str">
            <v>労務費</v>
          </cell>
        </row>
        <row r="103">
          <cell r="A103" t="str">
            <v>SONOTA</v>
          </cell>
          <cell r="B103" t="str">
            <v>その他</v>
          </cell>
          <cell r="C103">
            <v>1</v>
          </cell>
          <cell r="D103" t="str">
            <v>その他</v>
          </cell>
          <cell r="E103" t="str">
            <v>その他</v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</row>
        <row r="106">
          <cell r="A106" t="str">
            <v>K-m3</v>
          </cell>
          <cell r="B106" t="str">
            <v>計</v>
          </cell>
          <cell r="C106">
            <v>10</v>
          </cell>
          <cell r="D106" t="str">
            <v>計</v>
          </cell>
          <cell r="E106" t="str">
            <v>計</v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</row>
        <row r="108">
          <cell r="A108" t="str">
            <v>K-m3</v>
          </cell>
          <cell r="B108" t="str">
            <v>計</v>
          </cell>
          <cell r="C108">
            <v>1</v>
          </cell>
          <cell r="D108" t="str">
            <v>計</v>
          </cell>
          <cell r="E108" t="str">
            <v>計</v>
          </cell>
        </row>
        <row r="111">
          <cell r="A111" t="str">
            <v>ポンプ組立て</v>
          </cell>
          <cell r="B111" t="str">
            <v>配管型</v>
          </cell>
        </row>
        <row r="112">
          <cell r="A112" t="str">
            <v>１.0 回当り</v>
          </cell>
          <cell r="B112" t="str">
            <v>￥</v>
          </cell>
          <cell r="C112" t="e">
            <v>#VALUE!</v>
          </cell>
          <cell r="D112" t="str">
            <v>￥</v>
          </cell>
          <cell r="E112" t="e">
            <v>#VALUE!</v>
          </cell>
        </row>
        <row r="114">
          <cell r="C114" t="str">
            <v>数量</v>
          </cell>
          <cell r="D114" t="str">
            <v>項目</v>
          </cell>
          <cell r="E114" t="str">
            <v>名    称</v>
          </cell>
        </row>
        <row r="115">
          <cell r="B115" t="str">
            <v>ポンプ車損料</v>
          </cell>
          <cell r="C115">
            <v>5</v>
          </cell>
          <cell r="D115" t="str">
            <v>ポンプ車損料</v>
          </cell>
          <cell r="E115" t="str">
            <v>ポンプ車損料</v>
          </cell>
        </row>
        <row r="116">
          <cell r="A116" t="str">
            <v>nen-K</v>
          </cell>
          <cell r="B116" t="str">
            <v>燃料費</v>
          </cell>
          <cell r="C116">
            <v>9.8000000000000007</v>
          </cell>
          <cell r="D116" t="str">
            <v>燃料費</v>
          </cell>
          <cell r="E116" t="str">
            <v>燃料費</v>
          </cell>
        </row>
        <row r="117">
          <cell r="A117" t="str">
            <v>r-tokuun</v>
          </cell>
          <cell r="B117" t="str">
            <v>労務費</v>
          </cell>
          <cell r="C117">
            <v>0.6</v>
          </cell>
          <cell r="D117" t="str">
            <v>労務費</v>
          </cell>
          <cell r="E117" t="str">
            <v>労務費</v>
          </cell>
        </row>
        <row r="118">
          <cell r="A118" t="str">
            <v>r-futuu</v>
          </cell>
          <cell r="B118" t="str">
            <v>労務費</v>
          </cell>
          <cell r="C118">
            <v>1.2</v>
          </cell>
          <cell r="D118" t="str">
            <v>〃</v>
          </cell>
          <cell r="E118" t="str">
            <v>〃</v>
          </cell>
        </row>
        <row r="119">
          <cell r="A119" t="str">
            <v>SONOTA</v>
          </cell>
          <cell r="B119" t="str">
            <v>その他</v>
          </cell>
          <cell r="C119">
            <v>1</v>
          </cell>
          <cell r="D119" t="str">
            <v>その他</v>
          </cell>
          <cell r="E119" t="str">
            <v>その他</v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</row>
        <row r="126">
          <cell r="A126" t="str">
            <v>K</v>
          </cell>
          <cell r="B126" t="str">
            <v>計</v>
          </cell>
          <cell r="C126">
            <v>1</v>
          </cell>
          <cell r="D126" t="str">
            <v>計</v>
          </cell>
          <cell r="E126" t="str">
            <v>計</v>
          </cell>
        </row>
        <row r="129">
          <cell r="A129" t="str">
            <v>ポンプ組立て</v>
          </cell>
          <cell r="B129" t="str">
            <v>ブーム型</v>
          </cell>
        </row>
        <row r="130">
          <cell r="A130" t="str">
            <v>１.0 回当り</v>
          </cell>
          <cell r="B130" t="str">
            <v>￥</v>
          </cell>
          <cell r="C130" t="e">
            <v>#VALUE!</v>
          </cell>
          <cell r="D130" t="str">
            <v>￥</v>
          </cell>
          <cell r="E130" t="e">
            <v>#VALUE!</v>
          </cell>
        </row>
        <row r="132">
          <cell r="C132" t="str">
            <v>数量</v>
          </cell>
          <cell r="D132" t="str">
            <v>項目</v>
          </cell>
          <cell r="E132" t="str">
            <v>名    称</v>
          </cell>
        </row>
        <row r="133">
          <cell r="B133" t="str">
            <v>ポンプ車損料</v>
          </cell>
          <cell r="C133">
            <v>4</v>
          </cell>
          <cell r="D133" t="str">
            <v>ポンプ車損料</v>
          </cell>
          <cell r="E133" t="str">
            <v>ポンプ車損料</v>
          </cell>
        </row>
        <row r="134">
          <cell r="A134" t="str">
            <v>nen-K</v>
          </cell>
          <cell r="B134" t="str">
            <v>燃料費</v>
          </cell>
          <cell r="C134">
            <v>9.8000000000000007</v>
          </cell>
          <cell r="D134" t="str">
            <v>燃料費</v>
          </cell>
          <cell r="E134" t="str">
            <v>燃料費</v>
          </cell>
        </row>
        <row r="135">
          <cell r="A135" t="str">
            <v>r-tokuun</v>
          </cell>
          <cell r="B135" t="str">
            <v>労務費</v>
          </cell>
          <cell r="C135">
            <v>0.5</v>
          </cell>
          <cell r="D135" t="str">
            <v>労務費</v>
          </cell>
          <cell r="E135" t="str">
            <v>労務費</v>
          </cell>
        </row>
        <row r="136">
          <cell r="A136" t="str">
            <v>r-futuu</v>
          </cell>
          <cell r="B136" t="str">
            <v>労務費</v>
          </cell>
          <cell r="C136">
            <v>1</v>
          </cell>
          <cell r="D136" t="str">
            <v>〃</v>
          </cell>
          <cell r="E136" t="str">
            <v>〃</v>
          </cell>
        </row>
        <row r="137">
          <cell r="A137" t="str">
            <v>SONOTA</v>
          </cell>
          <cell r="B137" t="str">
            <v>その他</v>
          </cell>
          <cell r="C137">
            <v>1</v>
          </cell>
          <cell r="D137" t="str">
            <v>その他</v>
          </cell>
          <cell r="E137" t="str">
            <v>その他</v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</row>
        <row r="144">
          <cell r="A144" t="str">
            <v>K</v>
          </cell>
          <cell r="B144" t="str">
            <v>計</v>
          </cell>
          <cell r="C144">
            <v>1</v>
          </cell>
          <cell r="D144" t="str">
            <v>計</v>
          </cell>
          <cell r="E144" t="str">
            <v>計</v>
          </cell>
        </row>
        <row r="147">
          <cell r="A147" t="str">
            <v>ポンプ運転</v>
          </cell>
          <cell r="B147" t="str">
            <v>配管型</v>
          </cell>
        </row>
        <row r="148">
          <cell r="A148" t="str">
            <v>１00.0 ｍ3当り</v>
          </cell>
          <cell r="B148" t="str">
            <v>￥</v>
          </cell>
          <cell r="C148" t="e">
            <v>#VALUE!</v>
          </cell>
          <cell r="D148" t="str">
            <v>￥</v>
          </cell>
          <cell r="E148" t="e">
            <v>#VALUE!</v>
          </cell>
        </row>
        <row r="150">
          <cell r="C150" t="str">
            <v>数量</v>
          </cell>
          <cell r="D150" t="str">
            <v>項目</v>
          </cell>
          <cell r="E150" t="str">
            <v>名    称</v>
          </cell>
        </row>
        <row r="151">
          <cell r="B151" t="str">
            <v>ポンプ車損料</v>
          </cell>
          <cell r="C151">
            <v>4.2</v>
          </cell>
          <cell r="D151" t="str">
            <v>ポンプ車損料</v>
          </cell>
          <cell r="E151" t="str">
            <v>ポンプ車損料</v>
          </cell>
        </row>
        <row r="152">
          <cell r="A152" t="str">
            <v>nen-K</v>
          </cell>
          <cell r="B152" t="str">
            <v>燃料費</v>
          </cell>
          <cell r="C152">
            <v>42</v>
          </cell>
          <cell r="D152" t="str">
            <v>燃料費</v>
          </cell>
          <cell r="E152" t="str">
            <v>燃料費</v>
          </cell>
        </row>
        <row r="153">
          <cell r="A153" t="str">
            <v>r-tokuun</v>
          </cell>
          <cell r="B153" t="str">
            <v>労務費</v>
          </cell>
          <cell r="C153">
            <v>0.6</v>
          </cell>
          <cell r="D153" t="str">
            <v>労務費</v>
          </cell>
          <cell r="E153" t="str">
            <v>労務費</v>
          </cell>
        </row>
        <row r="154">
          <cell r="A154" t="str">
            <v>r-futuu</v>
          </cell>
          <cell r="B154" t="str">
            <v>労務費</v>
          </cell>
          <cell r="C154">
            <v>1.2</v>
          </cell>
          <cell r="D154" t="str">
            <v>〃</v>
          </cell>
          <cell r="E154" t="str">
            <v>〃</v>
          </cell>
        </row>
        <row r="155">
          <cell r="A155" t="str">
            <v>SONOTA</v>
          </cell>
          <cell r="B155" t="str">
            <v>その他</v>
          </cell>
          <cell r="C155">
            <v>1</v>
          </cell>
          <cell r="D155" t="str">
            <v>その他</v>
          </cell>
          <cell r="E155" t="str">
            <v>その他</v>
          </cell>
        </row>
        <row r="156">
          <cell r="E156" t="str">
            <v/>
          </cell>
        </row>
        <row r="157">
          <cell r="B157" t="str">
            <v/>
          </cell>
          <cell r="C157" t="str">
            <v/>
          </cell>
          <cell r="D157" t="str">
            <v/>
          </cell>
          <cell r="E157" t="str">
            <v/>
          </cell>
        </row>
        <row r="158">
          <cell r="B158" t="str">
            <v/>
          </cell>
          <cell r="C158" t="str">
            <v/>
          </cell>
          <cell r="D158" t="str">
            <v/>
          </cell>
          <cell r="E158" t="str">
            <v/>
          </cell>
        </row>
        <row r="159">
          <cell r="B159" t="str">
            <v/>
          </cell>
          <cell r="C159" t="str">
            <v/>
          </cell>
          <cell r="D159" t="str">
            <v/>
          </cell>
          <cell r="E159" t="str">
            <v/>
          </cell>
        </row>
        <row r="160">
          <cell r="A160" t="str">
            <v>K-m3</v>
          </cell>
          <cell r="B160" t="str">
            <v>計</v>
          </cell>
          <cell r="C160">
            <v>100</v>
          </cell>
          <cell r="D160" t="str">
            <v>計</v>
          </cell>
          <cell r="E160" t="str">
            <v>計</v>
          </cell>
        </row>
        <row r="161">
          <cell r="B161" t="str">
            <v/>
          </cell>
          <cell r="C161" t="str">
            <v/>
          </cell>
          <cell r="D161" t="str">
            <v/>
          </cell>
          <cell r="E161" t="str">
            <v/>
          </cell>
        </row>
        <row r="162">
          <cell r="A162" t="str">
            <v>K-m3</v>
          </cell>
          <cell r="B162" t="str">
            <v>計</v>
          </cell>
          <cell r="C162">
            <v>1</v>
          </cell>
          <cell r="D162" t="str">
            <v>計</v>
          </cell>
          <cell r="E162" t="str">
            <v>計</v>
          </cell>
        </row>
        <row r="165">
          <cell r="A165" t="str">
            <v>ポンプ運転</v>
          </cell>
          <cell r="B165" t="str">
            <v>ブーム型</v>
          </cell>
        </row>
        <row r="166">
          <cell r="A166" t="str">
            <v>１00.0 ｍ3当り</v>
          </cell>
          <cell r="B166" t="str">
            <v>￥</v>
          </cell>
          <cell r="C166" t="e">
            <v>#VALUE!</v>
          </cell>
          <cell r="D166" t="str">
            <v>￥</v>
          </cell>
          <cell r="E166" t="e">
            <v>#VALUE!</v>
          </cell>
        </row>
        <row r="168">
          <cell r="C168" t="str">
            <v>数量</v>
          </cell>
          <cell r="D168" t="str">
            <v>名    称</v>
          </cell>
          <cell r="E168" t="str">
            <v>名    称</v>
          </cell>
        </row>
        <row r="169">
          <cell r="B169" t="str">
            <v>ポンプ車損料</v>
          </cell>
          <cell r="C169">
            <v>3.9</v>
          </cell>
          <cell r="D169" t="str">
            <v>ポンプ車損料</v>
          </cell>
          <cell r="E169" t="str">
            <v>ポンプ車損料</v>
          </cell>
        </row>
        <row r="170">
          <cell r="A170" t="str">
            <v>nen-K</v>
          </cell>
          <cell r="B170" t="str">
            <v>燃料費</v>
          </cell>
          <cell r="C170">
            <v>43</v>
          </cell>
          <cell r="D170" t="str">
            <v>燃料費</v>
          </cell>
          <cell r="E170" t="str">
            <v>燃料費</v>
          </cell>
        </row>
        <row r="171">
          <cell r="A171" t="str">
            <v>r-tokuun</v>
          </cell>
          <cell r="B171" t="str">
            <v>労務費</v>
          </cell>
          <cell r="C171">
            <v>0.6</v>
          </cell>
          <cell r="D171" t="str">
            <v>労務費</v>
          </cell>
          <cell r="E171" t="str">
            <v>労務費</v>
          </cell>
        </row>
        <row r="172">
          <cell r="A172" t="str">
            <v>r-futuu</v>
          </cell>
          <cell r="B172" t="str">
            <v>労務費</v>
          </cell>
          <cell r="C172">
            <v>1.2</v>
          </cell>
          <cell r="D172" t="str">
            <v>〃</v>
          </cell>
          <cell r="E172" t="str">
            <v>〃</v>
          </cell>
        </row>
        <row r="173">
          <cell r="A173" t="str">
            <v>SONOTA</v>
          </cell>
          <cell r="B173" t="str">
            <v>その他</v>
          </cell>
          <cell r="C173">
            <v>1</v>
          </cell>
          <cell r="D173" t="str">
            <v>その他</v>
          </cell>
          <cell r="E173" t="str">
            <v>その他</v>
          </cell>
        </row>
        <row r="174">
          <cell r="E174" t="str">
            <v/>
          </cell>
        </row>
        <row r="175">
          <cell r="B175" t="str">
            <v/>
          </cell>
          <cell r="C175" t="str">
            <v/>
          </cell>
          <cell r="D175" t="str">
            <v/>
          </cell>
          <cell r="E175" t="str">
            <v/>
          </cell>
        </row>
        <row r="176">
          <cell r="B176" t="str">
            <v/>
          </cell>
          <cell r="C176" t="str">
            <v/>
          </cell>
          <cell r="D176" t="str">
            <v/>
          </cell>
          <cell r="E176" t="str">
            <v/>
          </cell>
        </row>
        <row r="177">
          <cell r="B177" t="str">
            <v/>
          </cell>
          <cell r="C177" t="str">
            <v/>
          </cell>
          <cell r="D177" t="str">
            <v/>
          </cell>
          <cell r="E177" t="str">
            <v/>
          </cell>
        </row>
        <row r="178">
          <cell r="A178" t="str">
            <v>K-m3</v>
          </cell>
          <cell r="B178" t="str">
            <v>計</v>
          </cell>
          <cell r="C178">
            <v>100</v>
          </cell>
          <cell r="D178" t="str">
            <v>計</v>
          </cell>
          <cell r="E178" t="str">
            <v>計</v>
          </cell>
        </row>
        <row r="179">
          <cell r="B179" t="str">
            <v/>
          </cell>
          <cell r="C179" t="str">
            <v/>
          </cell>
          <cell r="D179" t="str">
            <v/>
          </cell>
          <cell r="E179" t="str">
            <v/>
          </cell>
        </row>
        <row r="180">
          <cell r="A180" t="str">
            <v>K-m3</v>
          </cell>
          <cell r="B180" t="str">
            <v>計</v>
          </cell>
          <cell r="C180">
            <v>1</v>
          </cell>
          <cell r="D180" t="str">
            <v>計</v>
          </cell>
          <cell r="E180" t="str">
            <v>計</v>
          </cell>
        </row>
        <row r="183">
          <cell r="A183" t="str">
            <v>型枠工</v>
          </cell>
          <cell r="B183" t="str">
            <v>小型構造物</v>
          </cell>
        </row>
        <row r="184">
          <cell r="A184" t="str">
            <v>１00.0 ｍ2当り</v>
          </cell>
          <cell r="B184" t="str">
            <v>￥</v>
          </cell>
          <cell r="C184">
            <v>5933</v>
          </cell>
          <cell r="D184" t="str">
            <v>￥</v>
          </cell>
          <cell r="E184">
            <v>5933</v>
          </cell>
        </row>
        <row r="186">
          <cell r="C186" t="str">
            <v>数量</v>
          </cell>
          <cell r="D186" t="str">
            <v>項目</v>
          </cell>
          <cell r="E186" t="str">
            <v>名    称</v>
          </cell>
        </row>
        <row r="187">
          <cell r="A187" t="str">
            <v>R-sewa</v>
          </cell>
          <cell r="B187" t="str">
            <v>労務費</v>
          </cell>
          <cell r="C187">
            <v>3.2</v>
          </cell>
          <cell r="D187" t="str">
            <v>労務費</v>
          </cell>
          <cell r="E187" t="str">
            <v>労務費</v>
          </cell>
        </row>
        <row r="188">
          <cell r="A188" t="str">
            <v>R-kata</v>
          </cell>
          <cell r="B188" t="str">
            <v>労務費</v>
          </cell>
          <cell r="C188">
            <v>13.6</v>
          </cell>
          <cell r="D188" t="str">
            <v>〃</v>
          </cell>
          <cell r="E188" t="str">
            <v>〃</v>
          </cell>
        </row>
        <row r="189">
          <cell r="A189" t="str">
            <v>R-futuu</v>
          </cell>
          <cell r="B189" t="str">
            <v>労務費</v>
          </cell>
          <cell r="C189">
            <v>16.600000000000001</v>
          </cell>
          <cell r="D189" t="str">
            <v>〃</v>
          </cell>
          <cell r="E189" t="str">
            <v>〃</v>
          </cell>
        </row>
        <row r="190">
          <cell r="A190" t="str">
            <v>SONOTA</v>
          </cell>
          <cell r="B190" t="str">
            <v>その他</v>
          </cell>
          <cell r="C190">
            <v>1</v>
          </cell>
          <cell r="D190" t="str">
            <v>その他</v>
          </cell>
          <cell r="E190" t="str">
            <v>その他</v>
          </cell>
        </row>
        <row r="191">
          <cell r="B191" t="str">
            <v/>
          </cell>
          <cell r="C191" t="str">
            <v/>
          </cell>
          <cell r="D191" t="str">
            <v/>
          </cell>
          <cell r="E191" t="str">
            <v/>
          </cell>
        </row>
        <row r="192">
          <cell r="B192" t="str">
            <v/>
          </cell>
          <cell r="C192" t="str">
            <v/>
          </cell>
          <cell r="D192" t="str">
            <v/>
          </cell>
          <cell r="E192" t="str">
            <v/>
          </cell>
        </row>
        <row r="193">
          <cell r="B193" t="str">
            <v/>
          </cell>
          <cell r="C193" t="str">
            <v/>
          </cell>
          <cell r="D193" t="str">
            <v/>
          </cell>
          <cell r="E193" t="str">
            <v/>
          </cell>
        </row>
        <row r="194">
          <cell r="B194" t="str">
            <v/>
          </cell>
          <cell r="C194" t="str">
            <v/>
          </cell>
          <cell r="D194" t="str">
            <v/>
          </cell>
          <cell r="E194" t="str">
            <v/>
          </cell>
        </row>
        <row r="195">
          <cell r="B195" t="str">
            <v/>
          </cell>
          <cell r="C195" t="str">
            <v/>
          </cell>
          <cell r="D195" t="str">
            <v/>
          </cell>
          <cell r="E195" t="str">
            <v/>
          </cell>
        </row>
        <row r="196">
          <cell r="A196" t="str">
            <v>K-m2</v>
          </cell>
          <cell r="B196" t="str">
            <v>計</v>
          </cell>
          <cell r="C196">
            <v>100</v>
          </cell>
          <cell r="D196" t="str">
            <v>計</v>
          </cell>
          <cell r="E196" t="str">
            <v>計</v>
          </cell>
        </row>
        <row r="197">
          <cell r="B197" t="str">
            <v/>
          </cell>
          <cell r="C197" t="str">
            <v/>
          </cell>
          <cell r="D197" t="str">
            <v/>
          </cell>
          <cell r="E197" t="str">
            <v/>
          </cell>
        </row>
        <row r="198">
          <cell r="A198" t="str">
            <v>K-m2</v>
          </cell>
          <cell r="B198" t="str">
            <v>計</v>
          </cell>
          <cell r="C198">
            <v>1</v>
          </cell>
          <cell r="D198" t="str">
            <v>計</v>
          </cell>
          <cell r="E198" t="str">
            <v>計</v>
          </cell>
        </row>
        <row r="201">
          <cell r="A201" t="str">
            <v>型枠工</v>
          </cell>
          <cell r="B201" t="str">
            <v>基礎程度</v>
          </cell>
        </row>
        <row r="202">
          <cell r="A202" t="str">
            <v>１00.0 ｍ2当り</v>
          </cell>
          <cell r="B202" t="str">
            <v>￥</v>
          </cell>
          <cell r="C202">
            <v>2662</v>
          </cell>
          <cell r="D202" t="str">
            <v>￥</v>
          </cell>
          <cell r="E202">
            <v>2662</v>
          </cell>
        </row>
        <row r="204">
          <cell r="C204" t="str">
            <v>数量</v>
          </cell>
          <cell r="D204" t="str">
            <v>名    称</v>
          </cell>
          <cell r="E204" t="str">
            <v>名    称</v>
          </cell>
        </row>
        <row r="205">
          <cell r="A205" t="str">
            <v>son-go</v>
          </cell>
          <cell r="B205" t="str">
            <v>合板損料</v>
          </cell>
          <cell r="C205">
            <v>125</v>
          </cell>
          <cell r="D205" t="str">
            <v>合板損料</v>
          </cell>
          <cell r="E205" t="str">
            <v>合板損料</v>
          </cell>
        </row>
        <row r="206">
          <cell r="A206" t="str">
            <v>son-san</v>
          </cell>
          <cell r="B206" t="str">
            <v>さん材損料</v>
          </cell>
          <cell r="C206">
            <v>0.7</v>
          </cell>
          <cell r="D206" t="str">
            <v>さん材損料</v>
          </cell>
          <cell r="E206" t="str">
            <v>さん材損料</v>
          </cell>
        </row>
        <row r="207">
          <cell r="A207" t="str">
            <v>son-kaku</v>
          </cell>
          <cell r="B207" t="str">
            <v>角材損料</v>
          </cell>
          <cell r="C207">
            <v>2</v>
          </cell>
          <cell r="D207" t="str">
            <v>角材損料</v>
          </cell>
          <cell r="E207" t="str">
            <v>角材損料</v>
          </cell>
        </row>
        <row r="208">
          <cell r="A208" t="str">
            <v>nama</v>
          </cell>
          <cell r="B208" t="str">
            <v>鉄線</v>
          </cell>
          <cell r="C208">
            <v>9</v>
          </cell>
          <cell r="D208" t="str">
            <v>鉄線</v>
          </cell>
          <cell r="E208" t="str">
            <v>鉄線</v>
          </cell>
        </row>
        <row r="209">
          <cell r="A209" t="str">
            <v>kugi</v>
          </cell>
          <cell r="B209" t="str">
            <v>釘金物</v>
          </cell>
          <cell r="C209">
            <v>4</v>
          </cell>
          <cell r="D209" t="str">
            <v>釘金物</v>
          </cell>
          <cell r="E209" t="str">
            <v>釘金物</v>
          </cell>
        </row>
        <row r="210">
          <cell r="A210" t="str">
            <v>haku</v>
          </cell>
          <cell r="B210" t="str">
            <v>剥離剤</v>
          </cell>
          <cell r="C210">
            <v>2</v>
          </cell>
          <cell r="D210" t="str">
            <v>剥離剤</v>
          </cell>
          <cell r="E210" t="str">
            <v>剥離剤</v>
          </cell>
        </row>
        <row r="211">
          <cell r="A211" t="str">
            <v>r-kata</v>
          </cell>
          <cell r="B211" t="str">
            <v>労務費</v>
          </cell>
          <cell r="C211">
            <v>7</v>
          </cell>
          <cell r="D211" t="str">
            <v>労務費</v>
          </cell>
          <cell r="E211" t="str">
            <v>労務費</v>
          </cell>
        </row>
        <row r="212">
          <cell r="A212" t="str">
            <v>r-futuu</v>
          </cell>
          <cell r="B212" t="str">
            <v>労務費</v>
          </cell>
          <cell r="C212">
            <v>4</v>
          </cell>
          <cell r="D212" t="str">
            <v>〃</v>
          </cell>
          <cell r="E212" t="str">
            <v>〃</v>
          </cell>
        </row>
        <row r="213">
          <cell r="A213" t="str">
            <v>sonota</v>
          </cell>
          <cell r="B213" t="str">
            <v>その他</v>
          </cell>
          <cell r="C213">
            <v>1</v>
          </cell>
          <cell r="D213" t="str">
            <v>その他</v>
          </cell>
          <cell r="E213" t="str">
            <v>その他</v>
          </cell>
        </row>
        <row r="214">
          <cell r="A214" t="str">
            <v>K-m2</v>
          </cell>
          <cell r="B214" t="str">
            <v>計</v>
          </cell>
          <cell r="C214">
            <v>100</v>
          </cell>
          <cell r="D214" t="str">
            <v>計</v>
          </cell>
          <cell r="E214" t="str">
            <v>計</v>
          </cell>
        </row>
        <row r="215">
          <cell r="B215" t="str">
            <v/>
          </cell>
          <cell r="C215" t="str">
            <v/>
          </cell>
          <cell r="D215" t="str">
            <v/>
          </cell>
          <cell r="E215" t="str">
            <v/>
          </cell>
        </row>
        <row r="216">
          <cell r="A216" t="str">
            <v>K-m2</v>
          </cell>
          <cell r="B216" t="str">
            <v>計</v>
          </cell>
          <cell r="C216">
            <v>1</v>
          </cell>
          <cell r="D216" t="str">
            <v>計</v>
          </cell>
          <cell r="E216" t="str">
            <v>計</v>
          </cell>
        </row>
        <row r="219">
          <cell r="A219" t="str">
            <v>型枠工</v>
          </cell>
          <cell r="B219" t="str">
            <v>鉄筋コンクリート</v>
          </cell>
        </row>
        <row r="220">
          <cell r="A220" t="str">
            <v>１00.0 ｍ2当り</v>
          </cell>
          <cell r="B220" t="str">
            <v>￥</v>
          </cell>
          <cell r="C220">
            <v>3820</v>
          </cell>
          <cell r="D220" t="str">
            <v>￥</v>
          </cell>
          <cell r="E220">
            <v>3820</v>
          </cell>
        </row>
        <row r="222">
          <cell r="C222" t="str">
            <v>数量</v>
          </cell>
          <cell r="D222" t="str">
            <v>項目</v>
          </cell>
          <cell r="E222" t="str">
            <v>名    称</v>
          </cell>
        </row>
        <row r="223">
          <cell r="A223" t="str">
            <v>son-go</v>
          </cell>
          <cell r="B223" t="str">
            <v>合板損料</v>
          </cell>
          <cell r="C223">
            <v>104</v>
          </cell>
          <cell r="D223" t="str">
            <v>合板損料</v>
          </cell>
          <cell r="E223" t="str">
            <v>合板損料</v>
          </cell>
        </row>
        <row r="224">
          <cell r="A224" t="str">
            <v>son-san</v>
          </cell>
          <cell r="B224" t="str">
            <v>さん材損料</v>
          </cell>
          <cell r="C224">
            <v>0.4</v>
          </cell>
          <cell r="D224" t="str">
            <v>さん材損料</v>
          </cell>
          <cell r="E224" t="str">
            <v>さん材損料</v>
          </cell>
        </row>
        <row r="225">
          <cell r="A225" t="str">
            <v>son-kaku</v>
          </cell>
          <cell r="B225" t="str">
            <v>角材損料</v>
          </cell>
          <cell r="C225">
            <v>0.3</v>
          </cell>
          <cell r="D225" t="str">
            <v>角材損料</v>
          </cell>
          <cell r="E225" t="str">
            <v>角材損料</v>
          </cell>
        </row>
        <row r="226">
          <cell r="A226" t="str">
            <v>son-maru</v>
          </cell>
          <cell r="B226" t="str">
            <v>丸パイプ損料</v>
          </cell>
          <cell r="C226">
            <v>733</v>
          </cell>
          <cell r="D226" t="str">
            <v>丸パイプ損料</v>
          </cell>
          <cell r="E226" t="str">
            <v>丸パイプ損料</v>
          </cell>
        </row>
        <row r="227">
          <cell r="A227" t="str">
            <v>son-sapo</v>
          </cell>
          <cell r="B227" t="str">
            <v>パイプサポート損料</v>
          </cell>
          <cell r="C227">
            <v>44</v>
          </cell>
          <cell r="D227" t="str">
            <v>パイプサポート損料</v>
          </cell>
          <cell r="E227" t="str">
            <v>パイプサポート損料</v>
          </cell>
        </row>
        <row r="228">
          <cell r="A228" t="str">
            <v>sepa500</v>
          </cell>
          <cell r="B228" t="str">
            <v>セパレータ</v>
          </cell>
          <cell r="C228">
            <v>174</v>
          </cell>
          <cell r="D228" t="str">
            <v>セパレータ</v>
          </cell>
          <cell r="E228" t="str">
            <v>セパレータ</v>
          </cell>
        </row>
        <row r="229">
          <cell r="A229" t="str">
            <v>son-tai</v>
          </cell>
          <cell r="B229" t="str">
            <v>フォームタイ損料</v>
          </cell>
          <cell r="C229">
            <v>348</v>
          </cell>
          <cell r="D229" t="str">
            <v>フォームタイ損料</v>
          </cell>
          <cell r="E229" t="str">
            <v>フォームタイ損料</v>
          </cell>
        </row>
        <row r="230">
          <cell r="A230" t="str">
            <v>kugi</v>
          </cell>
          <cell r="B230" t="str">
            <v>釘金物</v>
          </cell>
          <cell r="C230">
            <v>5</v>
          </cell>
          <cell r="D230" t="str">
            <v>釘金物</v>
          </cell>
          <cell r="E230" t="str">
            <v>釘金物</v>
          </cell>
        </row>
        <row r="231">
          <cell r="A231" t="str">
            <v>haku</v>
          </cell>
          <cell r="B231" t="str">
            <v>剥離剤</v>
          </cell>
          <cell r="C231">
            <v>2</v>
          </cell>
          <cell r="D231" t="str">
            <v>剥離剤</v>
          </cell>
          <cell r="E231" t="str">
            <v>剥離剤</v>
          </cell>
        </row>
        <row r="232">
          <cell r="A232" t="str">
            <v>r-kata</v>
          </cell>
          <cell r="B232" t="str">
            <v>労務費</v>
          </cell>
          <cell r="C232">
            <v>13</v>
          </cell>
          <cell r="D232" t="str">
            <v>労務費</v>
          </cell>
          <cell r="E232" t="str">
            <v>労務費</v>
          </cell>
        </row>
        <row r="233">
          <cell r="A233" t="str">
            <v>r-futuu</v>
          </cell>
          <cell r="B233" t="str">
            <v>労務費</v>
          </cell>
          <cell r="C233">
            <v>7</v>
          </cell>
          <cell r="D233" t="str">
            <v>〃</v>
          </cell>
          <cell r="E233" t="str">
            <v>〃</v>
          </cell>
        </row>
        <row r="234">
          <cell r="A234" t="str">
            <v>sonota</v>
          </cell>
          <cell r="B234" t="str">
            <v>その他</v>
          </cell>
          <cell r="C234">
            <v>1</v>
          </cell>
          <cell r="D234" t="str">
            <v>その他</v>
          </cell>
          <cell r="E234" t="str">
            <v>その他</v>
          </cell>
        </row>
        <row r="235">
          <cell r="A235" t="str">
            <v>K-m2</v>
          </cell>
          <cell r="B235" t="str">
            <v>計</v>
          </cell>
          <cell r="C235">
            <v>100</v>
          </cell>
          <cell r="D235" t="str">
            <v>計</v>
          </cell>
          <cell r="E235" t="str">
            <v>計</v>
          </cell>
        </row>
        <row r="236">
          <cell r="A236" t="str">
            <v>K-m2</v>
          </cell>
          <cell r="B236" t="str">
            <v>計</v>
          </cell>
          <cell r="C236">
            <v>1</v>
          </cell>
          <cell r="D236" t="str">
            <v>〃</v>
          </cell>
          <cell r="E236" t="str">
            <v>〃</v>
          </cell>
        </row>
        <row r="239">
          <cell r="A239" t="str">
            <v>鉄筋工</v>
          </cell>
          <cell r="B239" t="str">
            <v>一般細物 D13</v>
          </cell>
        </row>
        <row r="240">
          <cell r="A240" t="str">
            <v>１000.0 Kg当り</v>
          </cell>
          <cell r="B240" t="str">
            <v>￥</v>
          </cell>
          <cell r="C240">
            <v>132</v>
          </cell>
          <cell r="D240" t="str">
            <v>￥</v>
          </cell>
          <cell r="E240">
            <v>132</v>
          </cell>
        </row>
        <row r="242">
          <cell r="C242" t="str">
            <v>数量</v>
          </cell>
          <cell r="D242" t="str">
            <v>名    称</v>
          </cell>
          <cell r="E242" t="str">
            <v>名    称</v>
          </cell>
        </row>
        <row r="243">
          <cell r="A243" t="str">
            <v>D13</v>
          </cell>
          <cell r="B243" t="str">
            <v>鉄筋</v>
          </cell>
          <cell r="C243">
            <v>1000</v>
          </cell>
          <cell r="D243" t="str">
            <v>鉄筋</v>
          </cell>
          <cell r="E243" t="str">
            <v>鉄筋</v>
          </cell>
        </row>
        <row r="244">
          <cell r="A244" t="str">
            <v>R-tekkin</v>
          </cell>
          <cell r="B244" t="str">
            <v>労務費</v>
          </cell>
          <cell r="C244">
            <v>0.73</v>
          </cell>
          <cell r="D244" t="str">
            <v>労務費</v>
          </cell>
          <cell r="E244" t="str">
            <v>労務費</v>
          </cell>
        </row>
        <row r="245">
          <cell r="A245" t="str">
            <v>R-futuu</v>
          </cell>
          <cell r="B245" t="str">
            <v>労務費</v>
          </cell>
          <cell r="C245">
            <v>0.18</v>
          </cell>
          <cell r="D245" t="str">
            <v>〃</v>
          </cell>
          <cell r="E245" t="str">
            <v>〃</v>
          </cell>
        </row>
        <row r="246">
          <cell r="B246" t="str">
            <v>工場管理費</v>
          </cell>
          <cell r="C246">
            <v>1</v>
          </cell>
          <cell r="D246" t="str">
            <v>工場管理費</v>
          </cell>
          <cell r="E246" t="str">
            <v>工場管理費</v>
          </cell>
        </row>
        <row r="247">
          <cell r="A247" t="str">
            <v>SONOTA</v>
          </cell>
          <cell r="B247" t="str">
            <v>その他</v>
          </cell>
          <cell r="C247">
            <v>1</v>
          </cell>
          <cell r="D247" t="str">
            <v>その他</v>
          </cell>
          <cell r="E247" t="str">
            <v>その他</v>
          </cell>
        </row>
        <row r="248">
          <cell r="A248" t="str">
            <v>R-tekkin</v>
          </cell>
          <cell r="B248" t="str">
            <v>労務費</v>
          </cell>
          <cell r="C248">
            <v>2.0299999999999998</v>
          </cell>
          <cell r="D248" t="str">
            <v>労務費</v>
          </cell>
          <cell r="E248" t="str">
            <v>労務費</v>
          </cell>
        </row>
        <row r="249">
          <cell r="A249" t="str">
            <v>R-futuu</v>
          </cell>
          <cell r="B249" t="str">
            <v>労務費</v>
          </cell>
          <cell r="C249">
            <v>0.41</v>
          </cell>
          <cell r="D249" t="str">
            <v>〃</v>
          </cell>
          <cell r="E249" t="str">
            <v>〃</v>
          </cell>
        </row>
        <row r="250">
          <cell r="A250" t="str">
            <v>keso</v>
          </cell>
          <cell r="B250" t="str">
            <v>結束線</v>
          </cell>
          <cell r="C250">
            <v>6</v>
          </cell>
          <cell r="D250" t="str">
            <v>結束線</v>
          </cell>
          <cell r="E250" t="str">
            <v>結束線</v>
          </cell>
        </row>
        <row r="251">
          <cell r="A251" t="str">
            <v>SONOTA</v>
          </cell>
          <cell r="B251" t="str">
            <v>その他</v>
          </cell>
          <cell r="C251">
            <v>1</v>
          </cell>
          <cell r="D251" t="str">
            <v>その他</v>
          </cell>
          <cell r="E251" t="str">
            <v>その他</v>
          </cell>
        </row>
        <row r="252">
          <cell r="A252" t="str">
            <v>K</v>
          </cell>
          <cell r="B252" t="str">
            <v>計</v>
          </cell>
          <cell r="C252">
            <v>1000</v>
          </cell>
          <cell r="D252" t="str">
            <v>計</v>
          </cell>
          <cell r="E252" t="str">
            <v>計</v>
          </cell>
        </row>
        <row r="253">
          <cell r="A253" t="str">
            <v>K</v>
          </cell>
          <cell r="B253" t="str">
            <v>計</v>
          </cell>
          <cell r="C253">
            <v>1</v>
          </cell>
          <cell r="D253" t="str">
            <v>〃</v>
          </cell>
          <cell r="E253" t="str">
            <v>〃</v>
          </cell>
        </row>
        <row r="256">
          <cell r="A256" t="str">
            <v>鉄筋工</v>
          </cell>
          <cell r="B256" t="str">
            <v>一般細物 D10</v>
          </cell>
        </row>
        <row r="257">
          <cell r="A257" t="str">
            <v>１000.0 Kg当り</v>
          </cell>
          <cell r="B257" t="str">
            <v>￥</v>
          </cell>
          <cell r="C257">
            <v>134</v>
          </cell>
          <cell r="D257" t="str">
            <v>￥</v>
          </cell>
          <cell r="E257">
            <v>134</v>
          </cell>
        </row>
        <row r="259">
          <cell r="C259" t="str">
            <v>数量</v>
          </cell>
          <cell r="D259" t="str">
            <v>項目</v>
          </cell>
          <cell r="E259" t="str">
            <v>名    称</v>
          </cell>
        </row>
        <row r="260">
          <cell r="A260" t="str">
            <v>D10</v>
          </cell>
          <cell r="B260" t="str">
            <v>鉄筋</v>
          </cell>
          <cell r="C260">
            <v>1000</v>
          </cell>
          <cell r="D260" t="str">
            <v>鉄筋</v>
          </cell>
          <cell r="E260" t="str">
            <v>鉄筋</v>
          </cell>
        </row>
        <row r="261">
          <cell r="A261" t="str">
            <v>R-tekkin</v>
          </cell>
          <cell r="B261" t="str">
            <v>労務費</v>
          </cell>
          <cell r="C261">
            <v>0.73</v>
          </cell>
          <cell r="D261" t="str">
            <v>労務費</v>
          </cell>
          <cell r="E261" t="str">
            <v>労務費</v>
          </cell>
        </row>
        <row r="262">
          <cell r="A262" t="str">
            <v>R-futuu</v>
          </cell>
          <cell r="B262" t="str">
            <v>労務費</v>
          </cell>
          <cell r="C262">
            <v>0.18</v>
          </cell>
          <cell r="D262" t="str">
            <v>労務費</v>
          </cell>
          <cell r="E262" t="str">
            <v>労務費</v>
          </cell>
        </row>
        <row r="263">
          <cell r="B263" t="str">
            <v>工場管理費</v>
          </cell>
          <cell r="C263">
            <v>1</v>
          </cell>
          <cell r="D263" t="str">
            <v>工場管理費</v>
          </cell>
          <cell r="E263" t="str">
            <v>工場管理費</v>
          </cell>
        </row>
        <row r="264">
          <cell r="A264" t="str">
            <v>SONOTA</v>
          </cell>
          <cell r="B264" t="str">
            <v>その他</v>
          </cell>
          <cell r="C264">
            <v>1</v>
          </cell>
          <cell r="D264" t="str">
            <v>その他</v>
          </cell>
          <cell r="E264" t="str">
            <v>その他</v>
          </cell>
        </row>
        <row r="265">
          <cell r="A265" t="str">
            <v>R-tekkin</v>
          </cell>
          <cell r="B265" t="str">
            <v>労務費</v>
          </cell>
          <cell r="C265">
            <v>2.0299999999999998</v>
          </cell>
          <cell r="D265" t="str">
            <v>〃</v>
          </cell>
          <cell r="E265" t="str">
            <v>〃</v>
          </cell>
        </row>
        <row r="266">
          <cell r="A266" t="str">
            <v>R-futuu</v>
          </cell>
          <cell r="B266" t="str">
            <v>労務費</v>
          </cell>
          <cell r="C266">
            <v>0.41</v>
          </cell>
          <cell r="D266" t="str">
            <v>労務費</v>
          </cell>
          <cell r="E266" t="str">
            <v>労務費</v>
          </cell>
        </row>
        <row r="267">
          <cell r="A267" t="str">
            <v>keso</v>
          </cell>
          <cell r="B267" t="str">
            <v>結束線</v>
          </cell>
          <cell r="C267">
            <v>6</v>
          </cell>
          <cell r="D267" t="str">
            <v>結束線</v>
          </cell>
          <cell r="E267" t="str">
            <v>結束線</v>
          </cell>
        </row>
        <row r="268">
          <cell r="A268" t="str">
            <v>SONOTA</v>
          </cell>
          <cell r="B268" t="str">
            <v>その他</v>
          </cell>
          <cell r="C268">
            <v>1</v>
          </cell>
          <cell r="D268" t="str">
            <v>その他</v>
          </cell>
          <cell r="E268" t="str">
            <v>その他</v>
          </cell>
        </row>
        <row r="269">
          <cell r="A269" t="str">
            <v>K</v>
          </cell>
          <cell r="B269" t="str">
            <v>計</v>
          </cell>
          <cell r="C269">
            <v>1000</v>
          </cell>
          <cell r="D269" t="str">
            <v>計</v>
          </cell>
          <cell r="E269" t="str">
            <v>計</v>
          </cell>
        </row>
        <row r="270">
          <cell r="B270" t="str">
            <v/>
          </cell>
          <cell r="C270" t="str">
            <v/>
          </cell>
          <cell r="D270" t="str">
            <v/>
          </cell>
          <cell r="E270" t="str">
            <v/>
          </cell>
        </row>
        <row r="271">
          <cell r="A271" t="str">
            <v>K</v>
          </cell>
          <cell r="B271" t="str">
            <v>計</v>
          </cell>
          <cell r="C271">
            <v>1</v>
          </cell>
          <cell r="D271" t="str">
            <v>計</v>
          </cell>
          <cell r="E271" t="str">
            <v>計</v>
          </cell>
        </row>
        <row r="274">
          <cell r="A274" t="str">
            <v>鉄筋工</v>
          </cell>
          <cell r="B274" t="str">
            <v>D13</v>
          </cell>
        </row>
        <row r="275">
          <cell r="A275" t="str">
            <v>１000.0 Kg当り</v>
          </cell>
          <cell r="B275" t="str">
            <v>￥</v>
          </cell>
          <cell r="C275">
            <v>104</v>
          </cell>
          <cell r="D275" t="str">
            <v>￥</v>
          </cell>
          <cell r="E275">
            <v>104</v>
          </cell>
        </row>
        <row r="277">
          <cell r="C277" t="str">
            <v>数量</v>
          </cell>
          <cell r="D277" t="str">
            <v>名    称</v>
          </cell>
          <cell r="E277" t="str">
            <v>名    称</v>
          </cell>
        </row>
        <row r="278">
          <cell r="A278" t="str">
            <v>D13</v>
          </cell>
          <cell r="B278" t="str">
            <v>鉄筋</v>
          </cell>
          <cell r="C278">
            <v>1030</v>
          </cell>
          <cell r="D278" t="str">
            <v>鉄筋</v>
          </cell>
          <cell r="E278" t="str">
            <v>鉄筋</v>
          </cell>
        </row>
        <row r="279">
          <cell r="A279" t="str">
            <v>R-sewa</v>
          </cell>
          <cell r="B279" t="str">
            <v>労務費</v>
          </cell>
          <cell r="C279">
            <v>0.18</v>
          </cell>
          <cell r="D279" t="str">
            <v>労務費</v>
          </cell>
          <cell r="E279" t="str">
            <v>労務費</v>
          </cell>
        </row>
        <row r="280">
          <cell r="A280" t="str">
            <v>R-tekkin</v>
          </cell>
          <cell r="B280" t="str">
            <v>労務費</v>
          </cell>
          <cell r="C280">
            <v>0.53</v>
          </cell>
          <cell r="D280" t="str">
            <v>〃</v>
          </cell>
          <cell r="E280" t="str">
            <v>〃</v>
          </cell>
        </row>
        <row r="281">
          <cell r="A281" t="str">
            <v>R-futuu</v>
          </cell>
          <cell r="B281" t="str">
            <v>労務費</v>
          </cell>
          <cell r="C281">
            <v>0.19</v>
          </cell>
          <cell r="D281" t="str">
            <v>〃</v>
          </cell>
          <cell r="E281" t="str">
            <v>〃</v>
          </cell>
        </row>
        <row r="282">
          <cell r="A282" t="str">
            <v>SONOTA</v>
          </cell>
          <cell r="B282" t="str">
            <v>その他</v>
          </cell>
          <cell r="C282">
            <v>1</v>
          </cell>
          <cell r="D282" t="str">
            <v>その他</v>
          </cell>
          <cell r="E282" t="str">
            <v>その他</v>
          </cell>
        </row>
        <row r="283">
          <cell r="A283" t="str">
            <v>R-sewa</v>
          </cell>
          <cell r="B283" t="str">
            <v>労務費</v>
          </cell>
          <cell r="C283">
            <v>0.19</v>
          </cell>
          <cell r="D283" t="str">
            <v>労務費</v>
          </cell>
          <cell r="E283" t="str">
            <v>労務費</v>
          </cell>
        </row>
        <row r="284">
          <cell r="A284" t="str">
            <v>R-tekkin</v>
          </cell>
          <cell r="B284" t="str">
            <v>労務費</v>
          </cell>
          <cell r="C284">
            <v>0.94</v>
          </cell>
          <cell r="D284" t="str">
            <v>〃</v>
          </cell>
          <cell r="E284" t="str">
            <v>〃</v>
          </cell>
        </row>
        <row r="285">
          <cell r="A285" t="str">
            <v>R-futuu</v>
          </cell>
          <cell r="B285" t="str">
            <v>労務費</v>
          </cell>
          <cell r="C285">
            <v>0.21</v>
          </cell>
          <cell r="D285" t="str">
            <v>〃</v>
          </cell>
          <cell r="E285" t="str">
            <v>〃</v>
          </cell>
        </row>
        <row r="286">
          <cell r="A286" t="str">
            <v>SONOTA</v>
          </cell>
          <cell r="B286" t="str">
            <v>その他</v>
          </cell>
          <cell r="C286">
            <v>1</v>
          </cell>
          <cell r="D286" t="str">
            <v>その他</v>
          </cell>
          <cell r="E286" t="str">
            <v>その他</v>
          </cell>
        </row>
        <row r="287">
          <cell r="A287" t="str">
            <v>K</v>
          </cell>
          <cell r="B287" t="str">
            <v>計</v>
          </cell>
          <cell r="C287">
            <v>1000</v>
          </cell>
          <cell r="D287" t="str">
            <v>計</v>
          </cell>
          <cell r="E287" t="str">
            <v>計</v>
          </cell>
        </row>
        <row r="288">
          <cell r="B288" t="str">
            <v/>
          </cell>
          <cell r="C288" t="str">
            <v/>
          </cell>
          <cell r="D288" t="str">
            <v/>
          </cell>
          <cell r="E288" t="str">
            <v/>
          </cell>
        </row>
        <row r="289">
          <cell r="A289" t="str">
            <v>K</v>
          </cell>
          <cell r="B289" t="str">
            <v>計</v>
          </cell>
          <cell r="C289">
            <v>1</v>
          </cell>
          <cell r="D289" t="str">
            <v>計</v>
          </cell>
          <cell r="E289" t="str">
            <v>計</v>
          </cell>
        </row>
        <row r="292">
          <cell r="A292" t="str">
            <v>鉄筋工</v>
          </cell>
          <cell r="B292" t="str">
            <v>D10</v>
          </cell>
        </row>
        <row r="293">
          <cell r="A293" t="str">
            <v>１000.0 Kg当り</v>
          </cell>
          <cell r="B293" t="str">
            <v>￥</v>
          </cell>
          <cell r="C293">
            <v>104</v>
          </cell>
          <cell r="D293" t="str">
            <v>￥</v>
          </cell>
          <cell r="E293">
            <v>104</v>
          </cell>
        </row>
        <row r="295">
          <cell r="C295" t="str">
            <v>数量</v>
          </cell>
          <cell r="D295" t="str">
            <v>項目</v>
          </cell>
          <cell r="E295" t="str">
            <v>名    称</v>
          </cell>
        </row>
        <row r="296">
          <cell r="A296" t="str">
            <v>D10</v>
          </cell>
          <cell r="B296" t="str">
            <v>鉄筋</v>
          </cell>
          <cell r="C296">
            <v>1030</v>
          </cell>
          <cell r="D296" t="str">
            <v>鉄筋</v>
          </cell>
          <cell r="E296" t="str">
            <v>鉄筋</v>
          </cell>
        </row>
        <row r="297">
          <cell r="A297" t="str">
            <v>R-sewa</v>
          </cell>
          <cell r="B297" t="str">
            <v>労務費</v>
          </cell>
          <cell r="C297">
            <v>0.18</v>
          </cell>
          <cell r="D297" t="str">
            <v>労務費</v>
          </cell>
          <cell r="E297" t="str">
            <v>労務費</v>
          </cell>
        </row>
        <row r="298">
          <cell r="A298" t="str">
            <v>R-tekkin</v>
          </cell>
          <cell r="B298" t="str">
            <v>労務費</v>
          </cell>
          <cell r="C298">
            <v>0.53</v>
          </cell>
          <cell r="D298" t="str">
            <v>〃</v>
          </cell>
          <cell r="E298" t="str">
            <v>〃</v>
          </cell>
        </row>
        <row r="299">
          <cell r="A299" t="str">
            <v>R-futuu</v>
          </cell>
          <cell r="B299" t="str">
            <v>労務費</v>
          </cell>
          <cell r="C299">
            <v>0.19</v>
          </cell>
          <cell r="D299" t="str">
            <v>〃</v>
          </cell>
          <cell r="E299" t="str">
            <v>〃</v>
          </cell>
        </row>
        <row r="300">
          <cell r="A300" t="str">
            <v>SONOTA</v>
          </cell>
          <cell r="B300" t="str">
            <v>その他</v>
          </cell>
          <cell r="C300">
            <v>1</v>
          </cell>
          <cell r="D300" t="str">
            <v>その他</v>
          </cell>
          <cell r="E300" t="str">
            <v>その他</v>
          </cell>
        </row>
        <row r="301">
          <cell r="A301" t="str">
            <v>R-sewa</v>
          </cell>
          <cell r="B301" t="str">
            <v>労務費</v>
          </cell>
          <cell r="C301">
            <v>0.19</v>
          </cell>
          <cell r="D301" t="str">
            <v>労務費</v>
          </cell>
          <cell r="E301" t="str">
            <v>労務費</v>
          </cell>
        </row>
        <row r="302">
          <cell r="A302" t="str">
            <v>R-tekkin</v>
          </cell>
          <cell r="B302" t="str">
            <v>労務費</v>
          </cell>
          <cell r="C302">
            <v>0.94</v>
          </cell>
          <cell r="D302" t="str">
            <v>〃</v>
          </cell>
          <cell r="E302" t="str">
            <v>〃</v>
          </cell>
        </row>
        <row r="303">
          <cell r="A303" t="str">
            <v>R-futuu</v>
          </cell>
          <cell r="B303" t="str">
            <v>労務費</v>
          </cell>
          <cell r="C303">
            <v>0.21</v>
          </cell>
          <cell r="D303" t="str">
            <v>〃</v>
          </cell>
          <cell r="E303" t="str">
            <v>〃</v>
          </cell>
        </row>
        <row r="304">
          <cell r="A304" t="str">
            <v>SONOTA</v>
          </cell>
          <cell r="B304" t="str">
            <v>その他</v>
          </cell>
          <cell r="C304">
            <v>1</v>
          </cell>
          <cell r="D304" t="str">
            <v>その他</v>
          </cell>
          <cell r="E304" t="str">
            <v>その他</v>
          </cell>
        </row>
        <row r="305">
          <cell r="A305" t="str">
            <v>K</v>
          </cell>
          <cell r="B305" t="str">
            <v>計</v>
          </cell>
          <cell r="C305">
            <v>1000</v>
          </cell>
          <cell r="D305" t="str">
            <v>計</v>
          </cell>
          <cell r="E305" t="str">
            <v>計</v>
          </cell>
        </row>
        <row r="306">
          <cell r="B306" t="str">
            <v/>
          </cell>
          <cell r="C306" t="str">
            <v/>
          </cell>
          <cell r="D306" t="str">
            <v/>
          </cell>
          <cell r="E306" t="str">
            <v/>
          </cell>
        </row>
        <row r="307">
          <cell r="A307" t="str">
            <v>K</v>
          </cell>
          <cell r="B307" t="str">
            <v>計</v>
          </cell>
          <cell r="C307">
            <v>1</v>
          </cell>
          <cell r="D307" t="str">
            <v>計</v>
          </cell>
          <cell r="E307" t="str">
            <v>計</v>
          </cell>
        </row>
        <row r="311">
          <cell r="A311" t="str">
            <v>１000.0 Kg当り</v>
          </cell>
          <cell r="B311" t="str">
            <v>￥</v>
          </cell>
          <cell r="C311">
            <v>0</v>
          </cell>
          <cell r="D311" t="str">
            <v>￥</v>
          </cell>
          <cell r="E311">
            <v>0</v>
          </cell>
        </row>
        <row r="313">
          <cell r="C313" t="str">
            <v>数量</v>
          </cell>
          <cell r="D313" t="str">
            <v>名    称</v>
          </cell>
          <cell r="E313" t="str">
            <v>名    称</v>
          </cell>
        </row>
        <row r="314">
          <cell r="B314" t="str">
            <v/>
          </cell>
          <cell r="C314" t="str">
            <v/>
          </cell>
          <cell r="D314" t="str">
            <v/>
          </cell>
          <cell r="E314" t="str">
            <v/>
          </cell>
        </row>
        <row r="315">
          <cell r="B315" t="str">
            <v/>
          </cell>
          <cell r="C315" t="str">
            <v/>
          </cell>
          <cell r="D315" t="str">
            <v/>
          </cell>
          <cell r="E315" t="str">
            <v/>
          </cell>
        </row>
        <row r="316">
          <cell r="B316" t="str">
            <v/>
          </cell>
          <cell r="C316" t="str">
            <v/>
          </cell>
          <cell r="D316" t="str">
            <v/>
          </cell>
          <cell r="E316" t="str">
            <v/>
          </cell>
        </row>
        <row r="317">
          <cell r="B317" t="str">
            <v/>
          </cell>
          <cell r="C317" t="str">
            <v/>
          </cell>
          <cell r="D317" t="str">
            <v/>
          </cell>
          <cell r="E317" t="str">
            <v/>
          </cell>
        </row>
        <row r="318">
          <cell r="B318" t="str">
            <v/>
          </cell>
          <cell r="C318" t="str">
            <v/>
          </cell>
          <cell r="D318" t="str">
            <v/>
          </cell>
          <cell r="E318" t="str">
            <v/>
          </cell>
        </row>
        <row r="319">
          <cell r="B319" t="str">
            <v/>
          </cell>
          <cell r="C319" t="str">
            <v/>
          </cell>
          <cell r="D319" t="str">
            <v/>
          </cell>
          <cell r="E319" t="str">
            <v/>
          </cell>
        </row>
        <row r="320">
          <cell r="B320" t="str">
            <v/>
          </cell>
          <cell r="C320" t="str">
            <v/>
          </cell>
          <cell r="D320" t="str">
            <v/>
          </cell>
          <cell r="E320" t="str">
            <v/>
          </cell>
        </row>
        <row r="321">
          <cell r="B321" t="str">
            <v/>
          </cell>
          <cell r="C321" t="str">
            <v/>
          </cell>
          <cell r="D321" t="str">
            <v/>
          </cell>
          <cell r="E321" t="str">
            <v/>
          </cell>
        </row>
        <row r="322">
          <cell r="B322" t="str">
            <v/>
          </cell>
          <cell r="C322" t="str">
            <v/>
          </cell>
          <cell r="D322" t="str">
            <v/>
          </cell>
          <cell r="E322" t="str">
            <v/>
          </cell>
        </row>
        <row r="323">
          <cell r="A323" t="str">
            <v>K</v>
          </cell>
          <cell r="B323" t="str">
            <v>計</v>
          </cell>
          <cell r="C323">
            <v>1000</v>
          </cell>
          <cell r="D323" t="str">
            <v>計</v>
          </cell>
          <cell r="E323" t="str">
            <v>計</v>
          </cell>
        </row>
        <row r="324">
          <cell r="B324" t="str">
            <v/>
          </cell>
          <cell r="C324" t="str">
            <v/>
          </cell>
          <cell r="D324" t="str">
            <v/>
          </cell>
          <cell r="E324" t="str">
            <v/>
          </cell>
        </row>
        <row r="325">
          <cell r="A325" t="str">
            <v>K</v>
          </cell>
          <cell r="B325" t="str">
            <v>計</v>
          </cell>
          <cell r="C325">
            <v>1</v>
          </cell>
          <cell r="D325" t="str">
            <v>計</v>
          </cell>
          <cell r="E325" t="str">
            <v>計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6AE南条小更衣室改修電気設備工事"/>
      <sheetName val="共通費率"/>
      <sheetName val="#REF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本"/>
      <sheetName val="ﾏｸﾛｼｰﾄ"/>
      <sheetName val="頭"/>
      <sheetName val="福１"/>
      <sheetName val="Ⅰ11"/>
      <sheetName val="Ⅰ12"/>
      <sheetName val="福２"/>
      <sheetName val="福３"/>
      <sheetName val="Ⅰ31"/>
      <sheetName val="Ⅰ32"/>
      <sheetName val="Ⅰ33"/>
      <sheetName val="Ⅰ34"/>
      <sheetName val="福４"/>
      <sheetName val="Ⅰ41"/>
      <sheetName val="Ⅰ42"/>
      <sheetName val="Ⅰ43"/>
      <sheetName val="福５"/>
      <sheetName val="Ⅰ51"/>
      <sheetName val="Ⅰ52"/>
      <sheetName val="Ⅰ53"/>
      <sheetName val="福６"/>
      <sheetName val="福７"/>
      <sheetName val="福８"/>
      <sheetName val="福９"/>
      <sheetName val="生１"/>
      <sheetName val="Ⅱ11"/>
      <sheetName val="Ⅱ12"/>
      <sheetName val="生２"/>
      <sheetName val="生３"/>
      <sheetName val="Ⅱ31"/>
      <sheetName val="Ⅱ32"/>
      <sheetName val="Ⅱ33"/>
      <sheetName val="Ⅱ34"/>
      <sheetName val="生４"/>
      <sheetName val="Ⅱ41"/>
      <sheetName val="Ⅱ42"/>
      <sheetName val="生５"/>
      <sheetName val="生６"/>
      <sheetName val="生７"/>
      <sheetName val="生８"/>
      <sheetName val="生９"/>
      <sheetName val="共１"/>
      <sheetName val="11"/>
      <sheetName val="12"/>
      <sheetName val="共２"/>
      <sheetName val="共３"/>
      <sheetName val="Ⅲ31"/>
      <sheetName val="Ⅲ32"/>
      <sheetName val="共４"/>
      <sheetName val="Ⅲ41"/>
      <sheetName val="Ⅲ42"/>
      <sheetName val="Ⅲ43"/>
      <sheetName val="Ⅲ44"/>
      <sheetName val="共５"/>
      <sheetName val="共６"/>
      <sheetName val="共７"/>
      <sheetName val="共８"/>
      <sheetName val="共９"/>
      <sheetName val="共10"/>
      <sheetName val="共11"/>
      <sheetName val="共12"/>
      <sheetName val="ﾒ-ｶ-(1)"/>
      <sheetName val="ﾒ-ｶ-(2)"/>
      <sheetName val="ﾒ-ｶ-(3)"/>
      <sheetName val="ﾒ-ｶ-(4)"/>
      <sheetName val="建設物価"/>
      <sheetName val="分電盤歩掛"/>
      <sheetName val="動力盤歩掛"/>
      <sheetName val="代価表（福祉）"/>
      <sheetName val="代価表（生き）"/>
      <sheetName val="代価表（共用）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種目"/>
      <sheetName val="科目"/>
      <sheetName val="中科目"/>
      <sheetName val="細目（参考）"/>
      <sheetName val="別紙明細(参考)"/>
      <sheetName val="別紙(参考・管理棟)"/>
      <sheetName val="別紙(参考・建設環境)"/>
      <sheetName val="大項目"/>
      <sheetName val="設計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代価書"/>
      <sheetName val="メーカー比較表"/>
      <sheetName val="複合単価表"/>
    </sheetNames>
    <sheetDataSet>
      <sheetData sheetId="0">
        <row r="41">
          <cell r="J41" t="str">
            <v xml:space="preserve"> E市 1</v>
          </cell>
        </row>
        <row r="43">
          <cell r="J43" t="str">
            <v xml:space="preserve"> E市 2</v>
          </cell>
        </row>
        <row r="45">
          <cell r="J45" t="str">
            <v xml:space="preserve"> E33</v>
          </cell>
        </row>
        <row r="47">
          <cell r="J47" t="str">
            <v xml:space="preserve"> E52</v>
          </cell>
        </row>
        <row r="49">
          <cell r="J49" t="str">
            <v xml:space="preserve"> E8</v>
          </cell>
        </row>
        <row r="51">
          <cell r="J51" t="str">
            <v xml:space="preserve"> E28</v>
          </cell>
        </row>
        <row r="53">
          <cell r="J53" t="str">
            <v xml:space="preserve"> メーカー比較表</v>
          </cell>
        </row>
        <row r="55">
          <cell r="J55" t="str">
            <v xml:space="preserve"> 代価書 1</v>
          </cell>
        </row>
        <row r="57">
          <cell r="J57" t="str">
            <v xml:space="preserve"> 　〃　 2</v>
          </cell>
        </row>
        <row r="75">
          <cell r="J75" t="str">
            <v xml:space="preserve"> E33</v>
          </cell>
        </row>
        <row r="77">
          <cell r="J77" t="str">
            <v xml:space="preserve"> E52</v>
          </cell>
        </row>
        <row r="79">
          <cell r="J79" t="str">
            <v xml:space="preserve"> E31</v>
          </cell>
        </row>
        <row r="81">
          <cell r="J81" t="str">
            <v xml:space="preserve"> 〃</v>
          </cell>
        </row>
        <row r="83">
          <cell r="J83" t="str">
            <v xml:space="preserve"> 複合単価表</v>
          </cell>
        </row>
        <row r="85">
          <cell r="J85" t="str">
            <v xml:space="preserve"> 　　〃</v>
          </cell>
        </row>
        <row r="87">
          <cell r="J87" t="str">
            <v xml:space="preserve"> 　　〃</v>
          </cell>
        </row>
        <row r="111">
          <cell r="J111" t="str">
            <v xml:space="preserve"> E市 2</v>
          </cell>
        </row>
        <row r="113">
          <cell r="J113" t="str">
            <v xml:space="preserve">  〃</v>
          </cell>
        </row>
        <row r="115">
          <cell r="J115" t="str">
            <v xml:space="preserve"> E42</v>
          </cell>
        </row>
        <row r="117">
          <cell r="J117" t="str">
            <v xml:space="preserve"> 〃</v>
          </cell>
        </row>
        <row r="119">
          <cell r="J119" t="str">
            <v xml:space="preserve"> 〃</v>
          </cell>
        </row>
        <row r="121">
          <cell r="J121" t="str">
            <v xml:space="preserve"> 〃</v>
          </cell>
        </row>
        <row r="123">
          <cell r="J123" t="str">
            <v xml:space="preserve"> 〃</v>
          </cell>
        </row>
        <row r="125">
          <cell r="J125" t="str">
            <v xml:space="preserve"> 〃</v>
          </cell>
        </row>
        <row r="127">
          <cell r="J127" t="str">
            <v xml:space="preserve"> E31</v>
          </cell>
        </row>
        <row r="129">
          <cell r="J129" t="str">
            <v xml:space="preserve"> 〃</v>
          </cell>
        </row>
        <row r="131">
          <cell r="J131" t="str">
            <v xml:space="preserve"> 〃</v>
          </cell>
        </row>
        <row r="133">
          <cell r="J133" t="str">
            <v xml:space="preserve"> E84</v>
          </cell>
        </row>
        <row r="135">
          <cell r="J135" t="str">
            <v xml:space="preserve"> 〃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保温"/>
      <sheetName val="移設単価"/>
      <sheetName val="２次製品"/>
      <sheetName val="比較表 "/>
      <sheetName val="表紙"/>
      <sheetName val="特記建築"/>
      <sheetName val="D構成率"/>
      <sheetName val="印刷書式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頭"/>
      <sheetName val="諸経費"/>
      <sheetName val="表紙"/>
      <sheetName val="1.仮設"/>
      <sheetName val="2.外壁"/>
      <sheetName val="3.屋根"/>
      <sheetName val="4.躯体"/>
      <sheetName val="5.鉄骨"/>
      <sheetName val="6.職員室"/>
      <sheetName val="7.来賓玄"/>
      <sheetName val="8.物置"/>
      <sheetName val="9.校長"/>
      <sheetName val="10.生徒"/>
      <sheetName val="11.建具"/>
      <sheetName val="12.他工"/>
      <sheetName val="13.外･階段"/>
      <sheetName val="14.解体"/>
      <sheetName val="15.樹木"/>
      <sheetName val="16.他移設"/>
      <sheetName val="1.外壁改修"/>
      <sheetName val="2.屋根防水"/>
      <sheetName val="3.耐補"/>
      <sheetName val="4.生徒口"/>
      <sheetName val="職玄"/>
      <sheetName val="保健"/>
      <sheetName val="理科"/>
      <sheetName val="理準"/>
      <sheetName val="暗室"/>
      <sheetName val="1普通"/>
      <sheetName val="階段A"/>
      <sheetName val="ﾛｯｶｰ"/>
      <sheetName val="宿直"/>
      <sheetName val="1便"/>
      <sheetName val="1教材"/>
      <sheetName val="階段B"/>
      <sheetName val="雑庫"/>
      <sheetName val="1廊下"/>
      <sheetName val="1ﾌﾟﾚｲ"/>
      <sheetName val="職員"/>
      <sheetName val="校長"/>
      <sheetName val="放送"/>
      <sheetName val="調整"/>
      <sheetName val="前室"/>
      <sheetName val="図工"/>
      <sheetName val="2普通"/>
      <sheetName val="2教材"/>
      <sheetName val="湯沸"/>
      <sheetName val="書庫"/>
      <sheetName val="2便"/>
      <sheetName val="2相談"/>
      <sheetName val="2廊下"/>
      <sheetName val="2ﾌﾟﾚｲ"/>
      <sheetName val="音準"/>
      <sheetName val="音楽"/>
      <sheetName val="特活"/>
      <sheetName val="家庭"/>
      <sheetName val="家準"/>
      <sheetName val="3普通"/>
      <sheetName val="気象"/>
      <sheetName val="女更衣"/>
      <sheetName val="器具棚"/>
      <sheetName val="3相談"/>
      <sheetName val="3便"/>
      <sheetName val="3教材"/>
      <sheetName val="3廊下"/>
      <sheetName val="3ﾌﾟﾚｲ"/>
      <sheetName val="3雑"/>
      <sheetName val="渡廊下"/>
      <sheetName val="建具"/>
      <sheetName val="ｶｰﾃﾌﾞﾗ"/>
      <sheetName val="家具･雑"/>
      <sheetName val="他"/>
      <sheetName val="仮仕切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設計書"/>
      <sheetName val="２次製品"/>
      <sheetName val="表紙"/>
      <sheetName val="特記建築"/>
      <sheetName val="変更一覧"/>
      <sheetName val="99建築経費"/>
      <sheetName val="D構成率"/>
      <sheetName val="単年A"/>
      <sheetName val="印刷書式"/>
      <sheetName val="出来高表紙"/>
      <sheetName val="出来高計算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/>
      <sheetData sheetId="1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設計書(建築)"/>
      <sheetName val="Sheet4"/>
      <sheetName val="内訳表（配管撤去）"/>
      <sheetName val="複合単価表(配管撤去）"/>
      <sheetName val="設計書(設備)"/>
      <sheetName val="単価根拠表(設備)"/>
      <sheetName val="単価根拠表(電気)"/>
      <sheetName val="筋違増減表"/>
      <sheetName val="談話枠多動の為の捨材の増量計算"/>
      <sheetName val="単価根拠表_設備_"/>
      <sheetName val="塩ﾋﾞﾀﾞｸﾄ"/>
      <sheetName val="設計書"/>
      <sheetName val="科目"/>
      <sheetName val="諸経費計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明細書 "/>
      <sheetName val="撤去明細"/>
      <sheetName val="労務単価"/>
      <sheetName val="機器"/>
      <sheetName val="配線"/>
      <sheetName val="配線器具"/>
      <sheetName val="盤労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明細"/>
      <sheetName val="仮見積2"/>
      <sheetName val="データ"/>
      <sheetName val="仮見積"/>
      <sheetName val="(見)口頭指示記録"/>
      <sheetName val="資材見積作成依頼書"/>
      <sheetName val="(見)契約内容確認書"/>
      <sheetName val="受注用口頭指示"/>
      <sheetName val="条件口頭指示記録"/>
      <sheetName val="契約内容確認書"/>
      <sheetName val="資材販売伺書"/>
      <sheetName val="6-15納期変更"/>
      <sheetName val="6-22納期変更"/>
      <sheetName val="7-15納期変更"/>
      <sheetName val="8-10納期変更"/>
      <sheetName val="駅広放熱管追加"/>
      <sheetName val="駅広追加販売用"/>
      <sheetName val="駅広放熱管"/>
      <sheetName val="駅広販売用"/>
      <sheetName val="駅広ステップ販売用"/>
      <sheetName val="駅広部材"/>
      <sheetName val="駅ロ放熱管"/>
      <sheetName val="駅ロ販売用"/>
      <sheetName val="西1放熱管"/>
      <sheetName val="西1販売用"/>
      <sheetName val="西2放熱管"/>
      <sheetName val="西2販売用"/>
      <sheetName val="部材追加"/>
      <sheetName val="最終口頭指示"/>
      <sheetName val="最終内容確認書"/>
      <sheetName val="相手先"/>
      <sheetName val="案件№"/>
      <sheetName val="7-13納期変更"/>
      <sheetName val="駅ロ部材"/>
      <sheetName val="西1部材"/>
      <sheetName val="西2部材"/>
      <sheetName val="口頭指示記録"/>
    </sheetNames>
    <sheetDataSet>
      <sheetData sheetId="0"/>
      <sheetData sheetId="1">
        <row r="4">
          <cell r="A4" t="str">
            <v>WPH150</v>
          </cell>
          <cell r="B4">
            <v>236.5</v>
          </cell>
          <cell r="C4" t="str">
            <v>放熱管</v>
          </cell>
          <cell r="D4" t="str">
            <v xml:space="preserve"> 15A P=150mm</v>
          </cell>
          <cell r="E4" t="str">
            <v>㎡</v>
          </cell>
          <cell r="F4">
            <v>236.5</v>
          </cell>
          <cell r="G4">
            <v>6700</v>
          </cell>
          <cell r="H4">
            <v>1584550</v>
          </cell>
        </row>
        <row r="5">
          <cell r="A5" t="str">
            <v>WPH-STEP</v>
          </cell>
          <cell r="B5">
            <v>26.1</v>
          </cell>
          <cell r="C5" t="str">
            <v>放熱管(ｽﾃｯﾌﾟﾊﾟﾈﾙ)</v>
          </cell>
          <cell r="D5" t="str">
            <v xml:space="preserve"> 15A P=150mm</v>
          </cell>
          <cell r="E5" t="str">
            <v>㎡</v>
          </cell>
          <cell r="F5">
            <v>26.1</v>
          </cell>
          <cell r="G5">
            <v>8000</v>
          </cell>
          <cell r="H5">
            <v>208800</v>
          </cell>
        </row>
        <row r="6">
          <cell r="A6" t="str">
            <v>ST125-VP</v>
          </cell>
          <cell r="B6">
            <v>17</v>
          </cell>
          <cell r="C6" t="str">
            <v>分岐ｻﾄﾞﾙﾁｭｰﾌﾞVP用</v>
          </cell>
          <cell r="D6" t="str">
            <v>125×15A</v>
          </cell>
          <cell r="E6" t="str">
            <v>組</v>
          </cell>
          <cell r="F6">
            <v>17</v>
          </cell>
          <cell r="G6">
            <v>8200</v>
          </cell>
          <cell r="H6">
            <v>139400</v>
          </cell>
        </row>
        <row r="7">
          <cell r="A7" t="str">
            <v>ST100-VP</v>
          </cell>
          <cell r="B7">
            <v>5</v>
          </cell>
          <cell r="C7" t="str">
            <v>分岐ｻﾄﾞﾙﾁｭｰﾌﾞVP用</v>
          </cell>
          <cell r="D7" t="str">
            <v>100×15A</v>
          </cell>
          <cell r="E7" t="str">
            <v>組</v>
          </cell>
          <cell r="F7">
            <v>5</v>
          </cell>
          <cell r="G7">
            <v>7000</v>
          </cell>
          <cell r="H7">
            <v>35000</v>
          </cell>
        </row>
        <row r="8">
          <cell r="A8" t="str">
            <v>ST75-VP</v>
          </cell>
          <cell r="B8">
            <v>28</v>
          </cell>
          <cell r="C8" t="str">
            <v>分岐ｻﾄﾞﾙﾁｭｰﾌﾞVP用</v>
          </cell>
          <cell r="D8" t="str">
            <v xml:space="preserve"> 75×15A</v>
          </cell>
          <cell r="E8" t="str">
            <v>組</v>
          </cell>
          <cell r="F8">
            <v>28</v>
          </cell>
          <cell r="G8">
            <v>6400</v>
          </cell>
          <cell r="H8">
            <v>179200</v>
          </cell>
        </row>
        <row r="9">
          <cell r="A9" t="str">
            <v>VYH</v>
          </cell>
          <cell r="B9">
            <v>25</v>
          </cell>
          <cell r="C9" t="str">
            <v>SMSﾊﾞﾙﾌﾞﾕﾆｯﾄ</v>
          </cell>
          <cell r="D9" t="str">
            <v>Ａ型 H=160㎜ (化粧ﾌﾞﾛｯｸ張可)</v>
          </cell>
          <cell r="E9" t="str">
            <v>台</v>
          </cell>
          <cell r="F9">
            <v>25</v>
          </cell>
          <cell r="G9">
            <v>45200</v>
          </cell>
          <cell r="H9">
            <v>1130000</v>
          </cell>
        </row>
        <row r="10">
          <cell r="A10" t="str">
            <v>BV80</v>
          </cell>
          <cell r="B10">
            <v>2</v>
          </cell>
          <cell r="C10" t="str">
            <v>ボールバルブ</v>
          </cell>
          <cell r="D10" t="str">
            <v>砲金  80A(角座付)</v>
          </cell>
          <cell r="E10" t="str">
            <v>ケ</v>
          </cell>
          <cell r="F10">
            <v>2</v>
          </cell>
          <cell r="G10">
            <v>37700</v>
          </cell>
          <cell r="H10">
            <v>75400</v>
          </cell>
        </row>
        <row r="11">
          <cell r="A11" t="str">
            <v>VBA</v>
          </cell>
          <cell r="B11">
            <v>2</v>
          </cell>
          <cell r="C11" t="str">
            <v>弁筺</v>
          </cell>
          <cell r="D11" t="str">
            <v>A型(ｷｬｯﾌﾟ付)</v>
          </cell>
          <cell r="E11" t="str">
            <v>ケ</v>
          </cell>
          <cell r="F11">
            <v>2</v>
          </cell>
          <cell r="G11">
            <v>4400</v>
          </cell>
          <cell r="H11">
            <v>8800</v>
          </cell>
        </row>
        <row r="12">
          <cell r="A12" t="str">
            <v>D40</v>
          </cell>
          <cell r="B12">
            <v>2</v>
          </cell>
          <cell r="C12" t="str">
            <v>ドレン組</v>
          </cell>
          <cell r="D12" t="str">
            <v xml:space="preserve"> 40A</v>
          </cell>
          <cell r="E12" t="str">
            <v>組</v>
          </cell>
          <cell r="F12">
            <v>2</v>
          </cell>
          <cell r="G12">
            <v>3500</v>
          </cell>
          <cell r="H12">
            <v>7000</v>
          </cell>
        </row>
        <row r="13">
          <cell r="A13" t="str">
            <v>S75-VP</v>
          </cell>
          <cell r="B13">
            <v>2</v>
          </cell>
          <cell r="C13" t="str">
            <v>分岐ｻﾄﾞﾙﾁｭｰﾌﾞVP用</v>
          </cell>
          <cell r="D13" t="str">
            <v xml:space="preserve"> 75</v>
          </cell>
          <cell r="E13" t="str">
            <v>ケ</v>
          </cell>
          <cell r="F13">
            <v>2</v>
          </cell>
          <cell r="G13">
            <v>2950</v>
          </cell>
          <cell r="H13">
            <v>5900</v>
          </cell>
        </row>
        <row r="14">
          <cell r="A14" t="str">
            <v>SMS-VB-S</v>
          </cell>
          <cell r="B14">
            <v>2</v>
          </cell>
          <cell r="C14" t="str">
            <v>SMSﾊﾞﾙﾌﾞﾕﾆｯﾄ用組弁筐</v>
          </cell>
          <cell r="D14" t="str">
            <v>Ｂ型(付属品付)</v>
          </cell>
          <cell r="E14" t="str">
            <v>組</v>
          </cell>
          <cell r="F14">
            <v>2</v>
          </cell>
          <cell r="G14">
            <v>15000</v>
          </cell>
          <cell r="H14">
            <v>30000</v>
          </cell>
        </row>
        <row r="15">
          <cell r="A15" t="str">
            <v>GG300</v>
          </cell>
          <cell r="B15">
            <v>2</v>
          </cell>
          <cell r="C15" t="str">
            <v>GGホース</v>
          </cell>
          <cell r="D15" t="str">
            <v>L=300</v>
          </cell>
          <cell r="E15" t="str">
            <v>本</v>
          </cell>
          <cell r="F15">
            <v>2</v>
          </cell>
          <cell r="G15">
            <v>2860</v>
          </cell>
          <cell r="H15">
            <v>5720</v>
          </cell>
        </row>
        <row r="16">
          <cell r="A16" t="str">
            <v>GG500</v>
          </cell>
          <cell r="B16">
            <v>4</v>
          </cell>
          <cell r="C16" t="str">
            <v>GGホース</v>
          </cell>
          <cell r="D16" t="str">
            <v>L=500</v>
          </cell>
          <cell r="E16" t="str">
            <v>本</v>
          </cell>
          <cell r="F16">
            <v>4</v>
          </cell>
          <cell r="G16">
            <v>3700</v>
          </cell>
          <cell r="H16">
            <v>14800</v>
          </cell>
        </row>
        <row r="17">
          <cell r="C17" t="str">
            <v>計</v>
          </cell>
          <cell r="D17" t="str">
            <v xml:space="preserve">  </v>
          </cell>
          <cell r="E17" t="str">
            <v xml:space="preserve">  </v>
          </cell>
          <cell r="F17">
            <v>3424570</v>
          </cell>
          <cell r="H17">
            <v>3424570</v>
          </cell>
        </row>
        <row r="18">
          <cell r="C18" t="str">
            <v>駅前ロータリー</v>
          </cell>
        </row>
        <row r="19">
          <cell r="C19" t="str">
            <v>品  名</v>
          </cell>
          <cell r="D19" t="str">
            <v>仕  様</v>
          </cell>
          <cell r="E19" t="str">
            <v>単位</v>
          </cell>
          <cell r="F19" t="str">
            <v>数量</v>
          </cell>
          <cell r="G19" t="str">
            <v>単価</v>
          </cell>
          <cell r="H19" t="str">
            <v>金額</v>
          </cell>
          <cell r="I19" t="str">
            <v>摘要</v>
          </cell>
        </row>
        <row r="20">
          <cell r="A20" t="str">
            <v>WPH150</v>
          </cell>
          <cell r="B20">
            <v>234.3</v>
          </cell>
          <cell r="C20" t="str">
            <v>放熱管</v>
          </cell>
          <cell r="D20" t="str">
            <v xml:space="preserve"> 15A P=150mm</v>
          </cell>
          <cell r="E20" t="str">
            <v>㎡</v>
          </cell>
          <cell r="F20">
            <v>234.3</v>
          </cell>
          <cell r="G20">
            <v>6700</v>
          </cell>
          <cell r="H20">
            <v>1569810</v>
          </cell>
        </row>
        <row r="21">
          <cell r="A21" t="str">
            <v>ST100-VP</v>
          </cell>
          <cell r="B21">
            <v>24</v>
          </cell>
          <cell r="C21" t="str">
            <v>分岐ｻﾄﾞﾙﾁｭｰﾌﾞVP用</v>
          </cell>
          <cell r="D21" t="str">
            <v>100×15A</v>
          </cell>
          <cell r="E21" t="str">
            <v>組</v>
          </cell>
          <cell r="F21">
            <v>24</v>
          </cell>
          <cell r="G21">
            <v>7000</v>
          </cell>
          <cell r="H21">
            <v>168000</v>
          </cell>
        </row>
        <row r="22">
          <cell r="A22" t="str">
            <v>ST75-VP</v>
          </cell>
          <cell r="B22">
            <v>24</v>
          </cell>
          <cell r="C22" t="str">
            <v>分岐ｻﾄﾞﾙﾁｭｰﾌﾞVP用</v>
          </cell>
          <cell r="D22" t="str">
            <v xml:space="preserve"> 75×15A</v>
          </cell>
          <cell r="E22" t="str">
            <v>組</v>
          </cell>
          <cell r="F22">
            <v>24</v>
          </cell>
          <cell r="G22">
            <v>6400</v>
          </cell>
          <cell r="H22">
            <v>153600</v>
          </cell>
        </row>
        <row r="23">
          <cell r="A23" t="str">
            <v>VYH</v>
          </cell>
          <cell r="B23">
            <v>24</v>
          </cell>
          <cell r="C23" t="str">
            <v>SMSﾊﾞﾙﾌﾞﾕﾆｯﾄ</v>
          </cell>
          <cell r="D23" t="str">
            <v>Ａ型 H=160㎜ (化粧ﾌﾞﾛｯｸ張可)</v>
          </cell>
          <cell r="E23" t="str">
            <v>台</v>
          </cell>
          <cell r="F23">
            <v>24</v>
          </cell>
          <cell r="G23">
            <v>45200</v>
          </cell>
          <cell r="H23">
            <v>1084800</v>
          </cell>
        </row>
        <row r="24">
          <cell r="C24" t="str">
            <v>計</v>
          </cell>
          <cell r="D24" t="str">
            <v xml:space="preserve">  </v>
          </cell>
          <cell r="E24" t="str">
            <v xml:space="preserve">  </v>
          </cell>
          <cell r="F24">
            <v>2976210</v>
          </cell>
          <cell r="H24">
            <v>2976210</v>
          </cell>
        </row>
        <row r="25">
          <cell r="C25" t="str">
            <v>西側歩道１工区</v>
          </cell>
        </row>
        <row r="26">
          <cell r="C26" t="str">
            <v>品  名</v>
          </cell>
          <cell r="D26" t="str">
            <v>仕  様</v>
          </cell>
          <cell r="E26" t="str">
            <v>単位</v>
          </cell>
          <cell r="F26" t="str">
            <v>数量</v>
          </cell>
          <cell r="G26" t="str">
            <v>単価</v>
          </cell>
          <cell r="H26" t="str">
            <v>金額</v>
          </cell>
          <cell r="I26" t="str">
            <v>摘要</v>
          </cell>
        </row>
        <row r="27">
          <cell r="A27" t="str">
            <v>WPH150</v>
          </cell>
          <cell r="B27">
            <v>117.5</v>
          </cell>
          <cell r="C27" t="str">
            <v>放熱管</v>
          </cell>
          <cell r="D27" t="str">
            <v xml:space="preserve"> 15A P=150mm</v>
          </cell>
          <cell r="E27" t="str">
            <v>㎡</v>
          </cell>
          <cell r="F27">
            <v>117.5</v>
          </cell>
          <cell r="G27">
            <v>6700</v>
          </cell>
          <cell r="H27">
            <v>787250</v>
          </cell>
        </row>
        <row r="28">
          <cell r="A28" t="str">
            <v>ST100-VP</v>
          </cell>
          <cell r="B28">
            <v>21</v>
          </cell>
          <cell r="C28" t="str">
            <v>分岐ｻﾄﾞﾙﾁｭｰﾌﾞVP用</v>
          </cell>
          <cell r="D28" t="str">
            <v>100×15A</v>
          </cell>
          <cell r="E28" t="str">
            <v>組</v>
          </cell>
          <cell r="F28">
            <v>21</v>
          </cell>
          <cell r="G28">
            <v>7000</v>
          </cell>
          <cell r="H28">
            <v>147000</v>
          </cell>
        </row>
        <row r="29">
          <cell r="A29" t="str">
            <v>ST75-VP</v>
          </cell>
          <cell r="B29">
            <v>3</v>
          </cell>
          <cell r="C29" t="str">
            <v>分岐ｻﾄﾞﾙﾁｭｰﾌﾞVP用</v>
          </cell>
          <cell r="D29" t="str">
            <v xml:space="preserve"> 75×15A</v>
          </cell>
          <cell r="E29" t="str">
            <v>組</v>
          </cell>
          <cell r="F29">
            <v>3</v>
          </cell>
          <cell r="G29">
            <v>6400</v>
          </cell>
          <cell r="H29">
            <v>19200</v>
          </cell>
        </row>
        <row r="30">
          <cell r="A30" t="str">
            <v>VYH</v>
          </cell>
          <cell r="B30">
            <v>12</v>
          </cell>
          <cell r="C30" t="str">
            <v>SMSﾊﾞﾙﾌﾞﾕﾆｯﾄ</v>
          </cell>
          <cell r="D30" t="str">
            <v>Ａ型 H=160㎜ (化粧ﾌﾞﾛｯｸ張可)</v>
          </cell>
          <cell r="E30" t="str">
            <v>台</v>
          </cell>
          <cell r="F30">
            <v>12</v>
          </cell>
          <cell r="G30">
            <v>45200</v>
          </cell>
          <cell r="H30">
            <v>542400</v>
          </cell>
        </row>
        <row r="31">
          <cell r="C31" t="str">
            <v>計</v>
          </cell>
          <cell r="D31" t="str">
            <v xml:space="preserve">  </v>
          </cell>
          <cell r="E31" t="str">
            <v xml:space="preserve">  </v>
          </cell>
          <cell r="F31">
            <v>1495850</v>
          </cell>
          <cell r="H31">
            <v>1495850</v>
          </cell>
        </row>
        <row r="32">
          <cell r="C32" t="str">
            <v>西側歩道２工区</v>
          </cell>
        </row>
        <row r="33">
          <cell r="C33" t="str">
            <v>品  名</v>
          </cell>
          <cell r="D33" t="str">
            <v>仕  様</v>
          </cell>
          <cell r="E33" t="str">
            <v>単位</v>
          </cell>
          <cell r="F33" t="str">
            <v>数量</v>
          </cell>
          <cell r="G33" t="str">
            <v>単価</v>
          </cell>
          <cell r="H33" t="str">
            <v>金額</v>
          </cell>
          <cell r="I33" t="str">
            <v>摘要</v>
          </cell>
        </row>
        <row r="34">
          <cell r="A34" t="str">
            <v>WPH150</v>
          </cell>
          <cell r="B34">
            <v>224.5</v>
          </cell>
          <cell r="C34" t="str">
            <v>放熱管</v>
          </cell>
          <cell r="D34" t="str">
            <v xml:space="preserve"> 15A P=150mm</v>
          </cell>
          <cell r="E34" t="str">
            <v>㎡</v>
          </cell>
          <cell r="F34">
            <v>224.5</v>
          </cell>
          <cell r="G34">
            <v>6700</v>
          </cell>
          <cell r="H34">
            <v>1504150</v>
          </cell>
        </row>
        <row r="35">
          <cell r="A35" t="str">
            <v>ST100-VP</v>
          </cell>
          <cell r="B35">
            <v>19</v>
          </cell>
          <cell r="C35" t="str">
            <v>分岐ｻﾄﾞﾙﾁｭｰﾌﾞVP用</v>
          </cell>
          <cell r="D35" t="str">
            <v>100×15A</v>
          </cell>
          <cell r="E35" t="str">
            <v>組</v>
          </cell>
          <cell r="F35">
            <v>19</v>
          </cell>
          <cell r="G35">
            <v>7000</v>
          </cell>
          <cell r="H35">
            <v>133000</v>
          </cell>
        </row>
        <row r="36">
          <cell r="A36" t="str">
            <v>ST75-VP</v>
          </cell>
          <cell r="B36">
            <v>23</v>
          </cell>
          <cell r="C36" t="str">
            <v>分岐ｻﾄﾞﾙﾁｭｰﾌﾞVP用</v>
          </cell>
          <cell r="D36" t="str">
            <v xml:space="preserve"> 75×15A</v>
          </cell>
          <cell r="E36" t="str">
            <v>組</v>
          </cell>
          <cell r="F36">
            <v>23</v>
          </cell>
          <cell r="G36">
            <v>6400</v>
          </cell>
          <cell r="H36">
            <v>147200</v>
          </cell>
        </row>
        <row r="37">
          <cell r="A37" t="str">
            <v>VYH</v>
          </cell>
          <cell r="B37">
            <v>21</v>
          </cell>
          <cell r="C37" t="str">
            <v>SMSﾊﾞﾙﾌﾞﾕﾆｯﾄ</v>
          </cell>
          <cell r="D37" t="str">
            <v>Ａ型 H=160㎜ (化粧ﾌﾞﾛｯｸ張可)</v>
          </cell>
          <cell r="E37" t="str">
            <v>台</v>
          </cell>
          <cell r="F37">
            <v>21</v>
          </cell>
          <cell r="G37">
            <v>45200</v>
          </cell>
          <cell r="H37">
            <v>949200</v>
          </cell>
        </row>
        <row r="38">
          <cell r="A38" t="str">
            <v>BV80</v>
          </cell>
          <cell r="B38">
            <v>2</v>
          </cell>
          <cell r="C38" t="str">
            <v>ボールバルブ</v>
          </cell>
          <cell r="D38" t="str">
            <v>砲金  80A(角座付)</v>
          </cell>
          <cell r="E38" t="str">
            <v>ケ</v>
          </cell>
          <cell r="F38">
            <v>2</v>
          </cell>
          <cell r="G38">
            <v>37700</v>
          </cell>
          <cell r="H38">
            <v>75400</v>
          </cell>
        </row>
        <row r="39">
          <cell r="A39" t="str">
            <v>VBA</v>
          </cell>
          <cell r="B39">
            <v>2</v>
          </cell>
          <cell r="C39" t="str">
            <v>弁筺</v>
          </cell>
          <cell r="D39" t="str">
            <v>A型(ｷｬｯﾌﾟ付)</v>
          </cell>
          <cell r="E39" t="str">
            <v>ケ</v>
          </cell>
          <cell r="F39">
            <v>2</v>
          </cell>
          <cell r="G39">
            <v>4400</v>
          </cell>
          <cell r="H39">
            <v>8800</v>
          </cell>
        </row>
        <row r="40">
          <cell r="A40" t="str">
            <v>D40</v>
          </cell>
          <cell r="B40">
            <v>2</v>
          </cell>
          <cell r="C40" t="str">
            <v>ドレン組</v>
          </cell>
          <cell r="D40" t="str">
            <v xml:space="preserve"> 40A</v>
          </cell>
          <cell r="E40" t="str">
            <v>組</v>
          </cell>
          <cell r="F40">
            <v>2</v>
          </cell>
          <cell r="G40">
            <v>3500</v>
          </cell>
          <cell r="H40">
            <v>7000</v>
          </cell>
        </row>
        <row r="41">
          <cell r="A41" t="str">
            <v>S75-VP</v>
          </cell>
          <cell r="B41">
            <v>2</v>
          </cell>
          <cell r="C41" t="str">
            <v>分岐ｻﾄﾞﾙﾁｭｰﾌﾞVP用</v>
          </cell>
          <cell r="D41" t="str">
            <v xml:space="preserve"> 75</v>
          </cell>
          <cell r="E41" t="str">
            <v>ケ</v>
          </cell>
          <cell r="F41">
            <v>2</v>
          </cell>
          <cell r="G41">
            <v>2950</v>
          </cell>
          <cell r="H41">
            <v>5900</v>
          </cell>
        </row>
        <row r="42">
          <cell r="A42" t="str">
            <v>SMS-VB-S</v>
          </cell>
          <cell r="B42">
            <v>2</v>
          </cell>
          <cell r="C42" t="str">
            <v>SMSﾊﾞﾙﾌﾞﾕﾆｯﾄ用組弁筐</v>
          </cell>
          <cell r="D42" t="str">
            <v>Ｂ型(付属品付)</v>
          </cell>
          <cell r="E42" t="str">
            <v>組</v>
          </cell>
          <cell r="F42">
            <v>2</v>
          </cell>
          <cell r="G42">
            <v>15000</v>
          </cell>
          <cell r="H42">
            <v>30000</v>
          </cell>
        </row>
        <row r="43">
          <cell r="C43" t="str">
            <v>計</v>
          </cell>
          <cell r="D43" t="str">
            <v xml:space="preserve">  </v>
          </cell>
          <cell r="E43" t="str">
            <v xml:space="preserve">  </v>
          </cell>
          <cell r="F43">
            <v>2824750</v>
          </cell>
          <cell r="H43">
            <v>2824750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書式"/>
      <sheetName val="機器"/>
      <sheetName val="吹出ダンパ"/>
      <sheetName val="設定"/>
      <sheetName val="配管保温塗装"/>
      <sheetName val="VE"/>
      <sheetName val="ダクト保温"/>
      <sheetName val="集計表（新設）"/>
      <sheetName val="仮設拾書（新設）"/>
      <sheetName val="く体拾書（新設） "/>
      <sheetName val="鉄筋拾書（新設）"/>
      <sheetName val="外部仕上拾書（新設）"/>
      <sheetName val="内部仕上拾書（新設）"/>
      <sheetName val="建具拾書（新設）"/>
      <sheetName val="木材拾書（新設）"/>
      <sheetName val="集計表（改修）"/>
      <sheetName val="仮設拾書（改修）"/>
      <sheetName val="内部仕上拾書（改修）"/>
      <sheetName val="建具拾書（改修）"/>
      <sheetName val="塗装改修ｼ-ﾄ（改修）"/>
      <sheetName val="撤去拾書（改修）"/>
      <sheetName val="集計表（既存撤去）"/>
      <sheetName val="撤去拾書（既存撤去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設計書表紙"/>
      <sheetName val="設計書(建築）金入り"/>
      <sheetName val="代価表"/>
      <sheetName val="一式内訳書"/>
      <sheetName val="見積書比較表"/>
      <sheetName val="設計書(金入り)"/>
    </sheetNames>
    <sheetDataSet>
      <sheetData sheetId="0"/>
      <sheetData sheetId="1"/>
      <sheetData sheetId="2">
        <row r="148">
          <cell r="N148" t="str">
            <v>内１</v>
          </cell>
        </row>
        <row r="150">
          <cell r="N150" t="str">
            <v>内２</v>
          </cell>
        </row>
        <row r="152">
          <cell r="N152" t="str">
            <v>内３</v>
          </cell>
        </row>
        <row r="154">
          <cell r="N154" t="str">
            <v>内４</v>
          </cell>
        </row>
        <row r="156">
          <cell r="N156" t="str">
            <v>内５</v>
          </cell>
        </row>
        <row r="158">
          <cell r="N158" t="str">
            <v>内６</v>
          </cell>
        </row>
        <row r="160">
          <cell r="N160" t="str">
            <v>内７</v>
          </cell>
        </row>
        <row r="184">
          <cell r="N184" t="str">
            <v>A8</v>
          </cell>
        </row>
        <row r="186">
          <cell r="N186" t="str">
            <v>A14</v>
          </cell>
        </row>
        <row r="188">
          <cell r="N188" t="str">
            <v>A12</v>
          </cell>
        </row>
        <row r="190">
          <cell r="N190" t="str">
            <v>A13</v>
          </cell>
        </row>
        <row r="219">
          <cell r="N219" t="str">
            <v>A15</v>
          </cell>
        </row>
        <row r="221">
          <cell r="N221" t="str">
            <v>A17</v>
          </cell>
        </row>
        <row r="223">
          <cell r="N223" t="str">
            <v>〃</v>
          </cell>
        </row>
        <row r="225">
          <cell r="N225" t="str">
            <v>〃</v>
          </cell>
        </row>
        <row r="227">
          <cell r="N227" t="str">
            <v>A18</v>
          </cell>
        </row>
        <row r="229">
          <cell r="N229" t="str">
            <v>A14</v>
          </cell>
        </row>
        <row r="231">
          <cell r="N231" t="str">
            <v>〃</v>
          </cell>
        </row>
        <row r="233">
          <cell r="N233" t="str">
            <v>〃</v>
          </cell>
        </row>
        <row r="255">
          <cell r="N255" t="str">
            <v>A22</v>
          </cell>
        </row>
        <row r="257">
          <cell r="N257" t="str">
            <v>〃</v>
          </cell>
        </row>
        <row r="259">
          <cell r="N259" t="str">
            <v>〃</v>
          </cell>
        </row>
        <row r="261">
          <cell r="N261" t="str">
            <v>〃</v>
          </cell>
        </row>
        <row r="263">
          <cell r="N263" t="str">
            <v>内８</v>
          </cell>
        </row>
        <row r="265">
          <cell r="N265" t="str">
            <v>A23</v>
          </cell>
        </row>
        <row r="290">
          <cell r="N290" t="str">
            <v>A24</v>
          </cell>
        </row>
        <row r="292">
          <cell r="N292" t="str">
            <v>〃</v>
          </cell>
        </row>
        <row r="294">
          <cell r="N294" t="str">
            <v>A26</v>
          </cell>
        </row>
        <row r="296">
          <cell r="N296" t="str">
            <v>〃</v>
          </cell>
        </row>
        <row r="298">
          <cell r="N298" t="str">
            <v>〃</v>
          </cell>
        </row>
        <row r="300">
          <cell r="N300" t="str">
            <v>内９</v>
          </cell>
        </row>
        <row r="302">
          <cell r="N302" t="str">
            <v>A27</v>
          </cell>
        </row>
        <row r="304">
          <cell r="N304" t="str">
            <v>〃</v>
          </cell>
        </row>
        <row r="326">
          <cell r="N326" t="str">
            <v>見1</v>
          </cell>
        </row>
        <row r="328">
          <cell r="N328" t="str">
            <v>物33</v>
          </cell>
        </row>
        <row r="330">
          <cell r="N330" t="str">
            <v>33400＋1000    A28</v>
          </cell>
        </row>
        <row r="332">
          <cell r="N332" t="str">
            <v>31300+1000      〃</v>
          </cell>
        </row>
        <row r="334">
          <cell r="N334" t="str">
            <v>30200＋1000     〃</v>
          </cell>
        </row>
        <row r="336">
          <cell r="N336" t="str">
            <v>50200+1000      〃</v>
          </cell>
        </row>
        <row r="338">
          <cell r="N338" t="str">
            <v>物30</v>
          </cell>
        </row>
        <row r="340">
          <cell r="N340" t="str">
            <v>〃</v>
          </cell>
        </row>
        <row r="342">
          <cell r="N342" t="str">
            <v>44700 +1000    A28</v>
          </cell>
        </row>
        <row r="344">
          <cell r="N344" t="str">
            <v>内10</v>
          </cell>
        </row>
        <row r="346">
          <cell r="N346" t="str">
            <v>内11</v>
          </cell>
        </row>
        <row r="348">
          <cell r="N348" t="str">
            <v>内12</v>
          </cell>
        </row>
        <row r="350">
          <cell r="N350" t="str">
            <v>内13</v>
          </cell>
        </row>
        <row r="352">
          <cell r="N352" t="str">
            <v>内14</v>
          </cell>
        </row>
        <row r="359">
          <cell r="N359" t="str">
            <v>内15</v>
          </cell>
        </row>
        <row r="361">
          <cell r="N361" t="str">
            <v>内16</v>
          </cell>
        </row>
        <row r="363">
          <cell r="N363" t="str">
            <v>見1</v>
          </cell>
        </row>
        <row r="397">
          <cell r="N397" t="str">
            <v>A30</v>
          </cell>
        </row>
        <row r="399">
          <cell r="N399" t="str">
            <v>物766</v>
          </cell>
        </row>
        <row r="432">
          <cell r="N432" t="str">
            <v>A32</v>
          </cell>
        </row>
        <row r="434">
          <cell r="N434" t="str">
            <v>〃</v>
          </cell>
        </row>
        <row r="436">
          <cell r="N436" t="str">
            <v>〃</v>
          </cell>
        </row>
        <row r="438">
          <cell r="N438" t="str">
            <v>〃</v>
          </cell>
        </row>
        <row r="468">
          <cell r="N468" t="str">
            <v>A36</v>
          </cell>
        </row>
        <row r="470">
          <cell r="N470" t="str">
            <v>A38</v>
          </cell>
        </row>
        <row r="503">
          <cell r="N503" t="str">
            <v>A39</v>
          </cell>
        </row>
        <row r="505">
          <cell r="N505" t="str">
            <v>物121</v>
          </cell>
        </row>
        <row r="507">
          <cell r="N507" t="str">
            <v>A39</v>
          </cell>
        </row>
        <row r="509">
          <cell r="N509" t="str">
            <v>見2</v>
          </cell>
        </row>
        <row r="511">
          <cell r="N511" t="str">
            <v>〃</v>
          </cell>
        </row>
        <row r="513">
          <cell r="N513" t="str">
            <v>〃</v>
          </cell>
        </row>
        <row r="515">
          <cell r="N515" t="str">
            <v>A39</v>
          </cell>
        </row>
        <row r="517">
          <cell r="N517" t="str">
            <v>見2</v>
          </cell>
        </row>
        <row r="519">
          <cell r="N519" t="str">
            <v>〃</v>
          </cell>
        </row>
        <row r="521">
          <cell r="N521" t="str">
            <v>〃</v>
          </cell>
        </row>
        <row r="523">
          <cell r="N523" t="str">
            <v>〃</v>
          </cell>
        </row>
        <row r="525">
          <cell r="N525" t="str">
            <v>〃</v>
          </cell>
        </row>
        <row r="527">
          <cell r="N527" t="str">
            <v>〃</v>
          </cell>
        </row>
        <row r="529">
          <cell r="N529" t="str">
            <v>〃</v>
          </cell>
        </row>
        <row r="537">
          <cell r="N537" t="str">
            <v>内17</v>
          </cell>
        </row>
        <row r="539">
          <cell r="N539" t="str">
            <v>A39</v>
          </cell>
        </row>
        <row r="541">
          <cell r="N541" t="str">
            <v>物779</v>
          </cell>
        </row>
        <row r="543">
          <cell r="N543" t="str">
            <v>見2</v>
          </cell>
        </row>
        <row r="545">
          <cell r="N545" t="str">
            <v>〃</v>
          </cell>
        </row>
        <row r="574">
          <cell r="N574" t="str">
            <v>見3</v>
          </cell>
        </row>
        <row r="576">
          <cell r="N576" t="str">
            <v>A41</v>
          </cell>
        </row>
        <row r="578">
          <cell r="N578" t="str">
            <v>見3</v>
          </cell>
        </row>
        <row r="580">
          <cell r="N580" t="str">
            <v>〃</v>
          </cell>
        </row>
        <row r="582">
          <cell r="N582" t="str">
            <v>〃</v>
          </cell>
        </row>
        <row r="584">
          <cell r="N584" t="str">
            <v>見3</v>
          </cell>
        </row>
        <row r="586">
          <cell r="N586" t="str">
            <v>A42</v>
          </cell>
        </row>
        <row r="588">
          <cell r="N588" t="str">
            <v>A41</v>
          </cell>
        </row>
        <row r="590">
          <cell r="N590" t="str">
            <v>A68</v>
          </cell>
        </row>
        <row r="592">
          <cell r="N592" t="str">
            <v>見3</v>
          </cell>
        </row>
        <row r="610">
          <cell r="N610" t="str">
            <v>物783</v>
          </cell>
        </row>
        <row r="612">
          <cell r="N612" t="str">
            <v>A44</v>
          </cell>
        </row>
        <row r="614">
          <cell r="N614" t="str">
            <v>見4</v>
          </cell>
        </row>
        <row r="616">
          <cell r="N616" t="str">
            <v>〃</v>
          </cell>
        </row>
        <row r="618">
          <cell r="N618" t="str">
            <v>〃</v>
          </cell>
        </row>
        <row r="620">
          <cell r="N620" t="str">
            <v>〃</v>
          </cell>
        </row>
        <row r="622">
          <cell r="N622" t="str">
            <v>〃</v>
          </cell>
        </row>
        <row r="624">
          <cell r="N624" t="str">
            <v>〃</v>
          </cell>
        </row>
        <row r="626">
          <cell r="N626" t="str">
            <v>〃</v>
          </cell>
        </row>
        <row r="628">
          <cell r="N628" t="str">
            <v>〃</v>
          </cell>
        </row>
        <row r="630">
          <cell r="N630" t="str">
            <v>A44</v>
          </cell>
        </row>
        <row r="632">
          <cell r="N632" t="str">
            <v>A45</v>
          </cell>
        </row>
        <row r="633">
          <cell r="N633" t="str">
            <v>笠木W=150準用</v>
          </cell>
        </row>
        <row r="634">
          <cell r="N634" t="str">
            <v>物783</v>
          </cell>
        </row>
        <row r="645">
          <cell r="N645" t="str">
            <v>A52</v>
          </cell>
        </row>
        <row r="647">
          <cell r="N647" t="str">
            <v>A55</v>
          </cell>
        </row>
        <row r="649">
          <cell r="N649" t="str">
            <v>A54</v>
          </cell>
        </row>
        <row r="651">
          <cell r="N651" t="str">
            <v>A53</v>
          </cell>
        </row>
        <row r="653">
          <cell r="N653" t="str">
            <v>A52</v>
          </cell>
        </row>
        <row r="655">
          <cell r="N655" t="str">
            <v>〃</v>
          </cell>
        </row>
        <row r="657">
          <cell r="N657" t="str">
            <v>A53</v>
          </cell>
        </row>
        <row r="659">
          <cell r="N659" t="str">
            <v>A54</v>
          </cell>
        </row>
        <row r="661">
          <cell r="N661" t="str">
            <v>A53</v>
          </cell>
        </row>
        <row r="681">
          <cell r="N681" t="str">
            <v>見5</v>
          </cell>
        </row>
        <row r="683">
          <cell r="N683" t="str">
            <v>〃</v>
          </cell>
        </row>
        <row r="685">
          <cell r="N685" t="str">
            <v>〃</v>
          </cell>
        </row>
        <row r="687">
          <cell r="N687" t="str">
            <v>〃</v>
          </cell>
        </row>
        <row r="689">
          <cell r="N689" t="str">
            <v>〃</v>
          </cell>
        </row>
        <row r="691">
          <cell r="N691" t="str">
            <v>〃</v>
          </cell>
        </row>
        <row r="693">
          <cell r="N693" t="str">
            <v>〃</v>
          </cell>
        </row>
        <row r="695">
          <cell r="N695" t="str">
            <v>〃</v>
          </cell>
        </row>
        <row r="697">
          <cell r="N697" t="str">
            <v>〃</v>
          </cell>
        </row>
        <row r="699">
          <cell r="N699" t="str">
            <v>〃</v>
          </cell>
        </row>
        <row r="701">
          <cell r="N701" t="str">
            <v>〃</v>
          </cell>
        </row>
        <row r="703">
          <cell r="N703" t="str">
            <v>〃</v>
          </cell>
        </row>
        <row r="705">
          <cell r="N705" t="str">
            <v>〃</v>
          </cell>
        </row>
        <row r="707">
          <cell r="N707" t="str">
            <v>20%</v>
          </cell>
        </row>
        <row r="714">
          <cell r="N714" t="str">
            <v>見5</v>
          </cell>
        </row>
        <row r="716">
          <cell r="N716" t="str">
            <v>20%</v>
          </cell>
        </row>
        <row r="718">
          <cell r="N718" t="str">
            <v>見6</v>
          </cell>
        </row>
        <row r="720">
          <cell r="N720" t="str">
            <v>〃</v>
          </cell>
        </row>
        <row r="722">
          <cell r="N722" t="str">
            <v>〃</v>
          </cell>
        </row>
        <row r="724">
          <cell r="N724" t="str">
            <v>〃</v>
          </cell>
        </row>
        <row r="726">
          <cell r="N726" t="str">
            <v>〃</v>
          </cell>
        </row>
        <row r="728">
          <cell r="N728" t="str">
            <v>〃</v>
          </cell>
        </row>
        <row r="730">
          <cell r="N730" t="str">
            <v>〃</v>
          </cell>
        </row>
        <row r="732">
          <cell r="N732" t="str">
            <v>〃</v>
          </cell>
        </row>
        <row r="734">
          <cell r="N734" t="str">
            <v>〃</v>
          </cell>
        </row>
        <row r="736">
          <cell r="N736" t="str">
            <v>〃</v>
          </cell>
        </row>
        <row r="738">
          <cell r="N738" t="str">
            <v>〃</v>
          </cell>
        </row>
        <row r="740">
          <cell r="N740" t="str">
            <v>〃</v>
          </cell>
        </row>
        <row r="750">
          <cell r="N750" t="str">
            <v>見6</v>
          </cell>
        </row>
        <row r="752">
          <cell r="N752" t="str">
            <v>〃</v>
          </cell>
        </row>
        <row r="754">
          <cell r="N754" t="str">
            <v>〃</v>
          </cell>
        </row>
        <row r="756">
          <cell r="N756" t="str">
            <v>見7</v>
          </cell>
        </row>
        <row r="758">
          <cell r="N758" t="str">
            <v>〃</v>
          </cell>
        </row>
        <row r="760">
          <cell r="N760" t="str">
            <v>〃</v>
          </cell>
        </row>
        <row r="762">
          <cell r="N762" t="str">
            <v>〃</v>
          </cell>
        </row>
        <row r="764">
          <cell r="N764" t="str">
            <v>〃</v>
          </cell>
        </row>
        <row r="766">
          <cell r="N766" t="str">
            <v>〃</v>
          </cell>
        </row>
        <row r="768">
          <cell r="N768" t="str">
            <v>〃</v>
          </cell>
        </row>
        <row r="787">
          <cell r="N787" t="str">
            <v>見8</v>
          </cell>
        </row>
        <row r="789">
          <cell r="N789" t="str">
            <v>〃</v>
          </cell>
        </row>
        <row r="791">
          <cell r="N791" t="str">
            <v>〃</v>
          </cell>
        </row>
        <row r="793">
          <cell r="N793" t="str">
            <v>〃</v>
          </cell>
        </row>
        <row r="795">
          <cell r="N795" t="str">
            <v>〃</v>
          </cell>
        </row>
        <row r="797">
          <cell r="N797" t="str">
            <v>〃</v>
          </cell>
        </row>
        <row r="799">
          <cell r="N799" t="str">
            <v>〃</v>
          </cell>
        </row>
        <row r="801">
          <cell r="N801" t="str">
            <v>〃</v>
          </cell>
        </row>
        <row r="803">
          <cell r="N803" t="str">
            <v>〃</v>
          </cell>
        </row>
        <row r="805">
          <cell r="N805" t="str">
            <v>〃</v>
          </cell>
        </row>
        <row r="807">
          <cell r="N807" t="str">
            <v>〃</v>
          </cell>
        </row>
        <row r="809">
          <cell r="N809" t="str">
            <v>〃</v>
          </cell>
        </row>
        <row r="811">
          <cell r="N811" t="str">
            <v>〃</v>
          </cell>
        </row>
        <row r="813">
          <cell r="N813" t="str">
            <v>〃</v>
          </cell>
        </row>
        <row r="821">
          <cell r="N821" t="str">
            <v>見9</v>
          </cell>
        </row>
        <row r="823">
          <cell r="N823" t="str">
            <v>15%</v>
          </cell>
        </row>
        <row r="825">
          <cell r="N825" t="str">
            <v>見9</v>
          </cell>
        </row>
        <row r="827">
          <cell r="N827" t="str">
            <v>〃</v>
          </cell>
        </row>
        <row r="829">
          <cell r="N829" t="str">
            <v>15%</v>
          </cell>
        </row>
        <row r="831">
          <cell r="N831" t="str">
            <v>内19</v>
          </cell>
        </row>
        <row r="833">
          <cell r="N833" t="str">
            <v>見9</v>
          </cell>
        </row>
        <row r="858">
          <cell r="N858" t="str">
            <v>物788</v>
          </cell>
        </row>
        <row r="860">
          <cell r="N860" t="str">
            <v>A59</v>
          </cell>
        </row>
        <row r="862">
          <cell r="N862" t="str">
            <v>〃</v>
          </cell>
        </row>
        <row r="864">
          <cell r="N864" t="str">
            <v>〃</v>
          </cell>
        </row>
        <row r="866">
          <cell r="N866" t="str">
            <v>〃</v>
          </cell>
        </row>
        <row r="868">
          <cell r="N868" t="str">
            <v>A61</v>
          </cell>
        </row>
        <row r="870">
          <cell r="N870" t="str">
            <v>A32</v>
          </cell>
        </row>
        <row r="894">
          <cell r="N894" t="str">
            <v>A63</v>
          </cell>
        </row>
        <row r="896">
          <cell r="N896" t="str">
            <v>〃</v>
          </cell>
        </row>
        <row r="898">
          <cell r="N898" t="str">
            <v>〃</v>
          </cell>
        </row>
        <row r="900">
          <cell r="N900" t="str">
            <v>代1</v>
          </cell>
        </row>
        <row r="902">
          <cell r="N902" t="str">
            <v>〃</v>
          </cell>
        </row>
        <row r="904">
          <cell r="N904" t="str">
            <v>代2</v>
          </cell>
        </row>
        <row r="929">
          <cell r="N929" t="str">
            <v>A65</v>
          </cell>
        </row>
        <row r="931">
          <cell r="N931" t="str">
            <v>〃</v>
          </cell>
        </row>
        <row r="933">
          <cell r="N933" t="str">
            <v>〃</v>
          </cell>
        </row>
        <row r="935">
          <cell r="N935" t="str">
            <v>見10</v>
          </cell>
        </row>
        <row r="937">
          <cell r="N937" t="str">
            <v>A66</v>
          </cell>
        </row>
        <row r="939">
          <cell r="N939" t="str">
            <v>見10</v>
          </cell>
        </row>
        <row r="941">
          <cell r="N941" t="str">
            <v>A66</v>
          </cell>
        </row>
        <row r="943">
          <cell r="N943" t="str">
            <v>A68</v>
          </cell>
        </row>
        <row r="945">
          <cell r="N945" t="str">
            <v>〃</v>
          </cell>
        </row>
        <row r="947">
          <cell r="N947" t="str">
            <v>見10</v>
          </cell>
        </row>
        <row r="949">
          <cell r="N949" t="str">
            <v>〃</v>
          </cell>
        </row>
        <row r="951">
          <cell r="N951" t="str">
            <v>A67</v>
          </cell>
        </row>
        <row r="953">
          <cell r="N953" t="str">
            <v>見10</v>
          </cell>
        </row>
        <row r="955">
          <cell r="N955" t="str">
            <v>〃</v>
          </cell>
        </row>
        <row r="963">
          <cell r="N963" t="str">
            <v>A69</v>
          </cell>
        </row>
        <row r="965">
          <cell r="N965" t="str">
            <v>〃</v>
          </cell>
        </row>
        <row r="967">
          <cell r="N967" t="str">
            <v>物796</v>
          </cell>
        </row>
        <row r="969">
          <cell r="N969" t="str">
            <v>代2</v>
          </cell>
        </row>
        <row r="971">
          <cell r="N971" t="str">
            <v>見10</v>
          </cell>
        </row>
        <row r="973">
          <cell r="N973" t="str">
            <v>〃</v>
          </cell>
        </row>
        <row r="975">
          <cell r="N975" t="str">
            <v>〃</v>
          </cell>
        </row>
        <row r="977">
          <cell r="N977" t="str">
            <v>〃</v>
          </cell>
        </row>
        <row r="979">
          <cell r="N979" t="str">
            <v>〃</v>
          </cell>
        </row>
        <row r="981">
          <cell r="N981" t="str">
            <v>〃</v>
          </cell>
        </row>
        <row r="983">
          <cell r="N983" t="str">
            <v>〃</v>
          </cell>
        </row>
        <row r="985">
          <cell r="N985" t="str">
            <v>〃</v>
          </cell>
        </row>
        <row r="987">
          <cell r="N987" t="str">
            <v>見11</v>
          </cell>
        </row>
        <row r="989">
          <cell r="N989" t="str">
            <v>〃</v>
          </cell>
        </row>
        <row r="1000">
          <cell r="N1000" t="str">
            <v>住単7-6</v>
          </cell>
        </row>
        <row r="1002">
          <cell r="N1002" t="str">
            <v>見11</v>
          </cell>
        </row>
        <row r="1004">
          <cell r="N1004" t="str">
            <v>住単7-5</v>
          </cell>
        </row>
        <row r="1006">
          <cell r="N1006" t="str">
            <v>内21</v>
          </cell>
        </row>
        <row r="1036">
          <cell r="N1036" t="str">
            <v>市土</v>
          </cell>
        </row>
        <row r="1038">
          <cell r="N1038" t="str">
            <v>見11</v>
          </cell>
        </row>
        <row r="1040">
          <cell r="N1040" t="str">
            <v>市土</v>
          </cell>
        </row>
        <row r="1042">
          <cell r="N1042" t="str">
            <v>A46</v>
          </cell>
        </row>
        <row r="1044">
          <cell r="N1044" t="str">
            <v>市土</v>
          </cell>
        </row>
        <row r="1046">
          <cell r="N1046" t="str">
            <v>住単2-33</v>
          </cell>
        </row>
        <row r="1048">
          <cell r="N1048" t="str">
            <v>内22</v>
          </cell>
        </row>
        <row r="1050">
          <cell r="N1050" t="str">
            <v>A14</v>
          </cell>
        </row>
        <row r="1052">
          <cell r="N1052" t="str">
            <v>A24</v>
          </cell>
        </row>
        <row r="1054">
          <cell r="N1054" t="str">
            <v>〃</v>
          </cell>
        </row>
        <row r="1056">
          <cell r="N1056" t="str">
            <v>内24</v>
          </cell>
        </row>
        <row r="1058">
          <cell r="N1058" t="str">
            <v>A27</v>
          </cell>
        </row>
        <row r="1060">
          <cell r="N1060" t="str">
            <v>A22</v>
          </cell>
        </row>
        <row r="1062">
          <cell r="N1062" t="str">
            <v>〃</v>
          </cell>
        </row>
        <row r="1069">
          <cell r="N1069" t="str">
            <v>内23</v>
          </cell>
        </row>
        <row r="1071">
          <cell r="N1071" t="str">
            <v>M28</v>
          </cell>
        </row>
        <row r="1107">
          <cell r="N1107" t="str">
            <v>見12</v>
          </cell>
        </row>
        <row r="1109">
          <cell r="N1109" t="str">
            <v>見13</v>
          </cell>
        </row>
        <row r="1111">
          <cell r="N1111" t="str">
            <v>見12</v>
          </cell>
        </row>
        <row r="1113">
          <cell r="N1113" t="str">
            <v>〃</v>
          </cell>
        </row>
        <row r="1115">
          <cell r="N1115" t="str">
            <v>〃</v>
          </cell>
        </row>
        <row r="1117">
          <cell r="N1117" t="str">
            <v>〃</v>
          </cell>
        </row>
        <row r="1119">
          <cell r="N1119" t="str">
            <v>A45</v>
          </cell>
        </row>
        <row r="1121">
          <cell r="N1121" t="str">
            <v>見12</v>
          </cell>
        </row>
        <row r="1123">
          <cell r="N1123" t="str">
            <v>〃</v>
          </cell>
        </row>
        <row r="1125">
          <cell r="N1125" t="str">
            <v>〃</v>
          </cell>
        </row>
        <row r="1127">
          <cell r="N1127" t="str">
            <v>H11A91</v>
          </cell>
        </row>
        <row r="1129">
          <cell r="N1129" t="str">
            <v>見12</v>
          </cell>
        </row>
        <row r="1131">
          <cell r="N1131" t="str">
            <v>〃</v>
          </cell>
        </row>
        <row r="1133">
          <cell r="N1133" t="str">
            <v>〃</v>
          </cell>
        </row>
        <row r="1140">
          <cell r="N1140" t="str">
            <v>見12</v>
          </cell>
        </row>
        <row r="1142">
          <cell r="N1142" t="str">
            <v>〃</v>
          </cell>
        </row>
        <row r="1144">
          <cell r="N1144" t="str">
            <v>〃</v>
          </cell>
        </row>
        <row r="1146">
          <cell r="N1146" t="str">
            <v>見13</v>
          </cell>
        </row>
        <row r="1148">
          <cell r="N1148" t="str">
            <v>〃</v>
          </cell>
        </row>
        <row r="1150">
          <cell r="N1150" t="str">
            <v>〃</v>
          </cell>
        </row>
        <row r="1152">
          <cell r="N1152" t="str">
            <v>〃</v>
          </cell>
        </row>
        <row r="1154">
          <cell r="N1154" t="str">
            <v>〃</v>
          </cell>
        </row>
        <row r="1156">
          <cell r="N1156" t="str">
            <v>〃</v>
          </cell>
        </row>
        <row r="1158">
          <cell r="N1158" t="str">
            <v>〃</v>
          </cell>
        </row>
        <row r="1160">
          <cell r="N1160" t="str">
            <v>〃</v>
          </cell>
        </row>
        <row r="1162">
          <cell r="N1162" t="str">
            <v>A70</v>
          </cell>
        </row>
        <row r="1164">
          <cell r="N1164" t="str">
            <v>見13</v>
          </cell>
        </row>
        <row r="1166">
          <cell r="N1166" t="str">
            <v>住単2-45</v>
          </cell>
        </row>
        <row r="1168">
          <cell r="N1168" t="str">
            <v>物796</v>
          </cell>
        </row>
        <row r="1176">
          <cell r="N1176" t="str">
            <v>住単2-28</v>
          </cell>
        </row>
        <row r="1178">
          <cell r="N1178" t="str">
            <v>代2</v>
          </cell>
        </row>
        <row r="1180">
          <cell r="N1180" t="str">
            <v>A81</v>
          </cell>
        </row>
        <row r="1182">
          <cell r="N1182" t="str">
            <v>〃</v>
          </cell>
        </row>
        <row r="1184">
          <cell r="N1184" t="str">
            <v>〃</v>
          </cell>
        </row>
        <row r="1186">
          <cell r="N1186" t="str">
            <v>住単7-6</v>
          </cell>
        </row>
        <row r="1188">
          <cell r="N1188" t="str">
            <v>〃</v>
          </cell>
        </row>
        <row r="1190">
          <cell r="N1190" t="str">
            <v>〃</v>
          </cell>
        </row>
        <row r="1192">
          <cell r="N1192" t="str">
            <v>住単7-5</v>
          </cell>
        </row>
        <row r="1194">
          <cell r="N1194" t="str">
            <v>土木契約単価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指標"/>
      <sheetName val="μ"/>
      <sheetName val="ｸﾞﾙｰﾋﾟﾝｸﾞ"/>
      <sheetName val="１ｸﾞﾙｰﾌﾟ"/>
      <sheetName val="2ｸﾞﾙｰﾌﾟ"/>
      <sheetName val="3ｸﾞﾙｰﾌﾟ"/>
      <sheetName val="CFｸﾞﾗﾌ"/>
      <sheetName val="SCｸﾞﾙｰﾌﾟ"/>
      <sheetName val="  表シート  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9">
          <cell r="G9">
            <v>33</v>
          </cell>
        </row>
        <row r="25">
          <cell r="G25">
            <v>49.7</v>
          </cell>
        </row>
        <row r="62">
          <cell r="G62">
            <v>0.8</v>
          </cell>
        </row>
        <row r="63">
          <cell r="G63">
            <v>1</v>
          </cell>
        </row>
        <row r="64">
          <cell r="G64">
            <v>1.27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特記仕様"/>
      <sheetName val="表紙"/>
      <sheetName val="設計書"/>
      <sheetName val="見積もり比較・複合単価"/>
      <sheetName val="部分払い"/>
      <sheetName val="二次製品"/>
      <sheetName val="単年A"/>
      <sheetName val="印刷書式"/>
      <sheetName val="総括表"/>
      <sheetName val="出来高表紙"/>
      <sheetName val="出来高計算"/>
      <sheetName val="複合単価"/>
      <sheetName val="単価比較"/>
      <sheetName val="２次製品"/>
      <sheetName val="経費入力計算表H14_10～"/>
      <sheetName val="経費入力計算表H15_05～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  <sheetName val="単価根拠表(設備)"/>
      <sheetName val="設計書(建築）金入り"/>
      <sheetName val="見積比較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科目"/>
      <sheetName val="細目"/>
      <sheetName val="別紙明細"/>
      <sheetName val="代価表(仕上)"/>
      <sheetName val="代価表（外構）"/>
      <sheetName val="設計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注意!!山本記載"/>
      <sheetName val="取扱要領"/>
      <sheetName val="表紙"/>
      <sheetName val="労務資材単価表"/>
      <sheetName val="複合単価表"/>
      <sheetName val="複合単価算出表"/>
      <sheetName val="細目"/>
      <sheetName val="設計書"/>
    </sheetNames>
    <sheetDataSet>
      <sheetData sheetId="0"/>
      <sheetData sheetId="1"/>
      <sheetData sheetId="2"/>
      <sheetData sheetId="3" refreshError="1">
        <row r="3">
          <cell r="A3" t="str">
            <v>A20001</v>
          </cell>
          <cell r="B3" t="str">
            <v>セメント</v>
          </cell>
          <cell r="C3" t="str">
            <v>普通ポルトランドセメント</v>
          </cell>
          <cell r="D3" t="str">
            <v>㎏</v>
          </cell>
          <cell r="E3">
            <v>19.2</v>
          </cell>
          <cell r="F3" t="str">
            <v>普通ポルトランドセメント</v>
          </cell>
          <cell r="G3" t="str">
            <v>㎏</v>
          </cell>
          <cell r="H3">
            <v>19.2</v>
          </cell>
        </row>
        <row r="4">
          <cell r="A4" t="str">
            <v>A21001</v>
          </cell>
          <cell r="B4" t="str">
            <v>左官用砂</v>
          </cell>
          <cell r="C4" t="str">
            <v>洗　細目</v>
          </cell>
          <cell r="D4" t="str">
            <v>m3</v>
          </cell>
          <cell r="E4">
            <v>3900</v>
          </cell>
          <cell r="F4" t="str">
            <v>洗　細目</v>
          </cell>
          <cell r="G4" t="str">
            <v>m3</v>
          </cell>
          <cell r="H4">
            <v>3900</v>
          </cell>
        </row>
        <row r="5">
          <cell r="A5" t="str">
            <v>AE0012</v>
          </cell>
          <cell r="B5" t="str">
            <v>ガソリン</v>
          </cell>
          <cell r="C5" t="str">
            <v>.</v>
          </cell>
          <cell r="D5" t="str">
            <v>レギュラー　スタンド渡し</v>
          </cell>
          <cell r="E5" t="str">
            <v>㍑</v>
          </cell>
          <cell r="F5" t="str">
            <v>レギュラー　スタンド渡し</v>
          </cell>
          <cell r="G5" t="str">
            <v>㍑</v>
          </cell>
          <cell r="H5">
            <v>124</v>
          </cell>
        </row>
        <row r="6">
          <cell r="A6" t="str">
            <v>AE0101</v>
          </cell>
          <cell r="B6" t="str">
            <v>軽油</v>
          </cell>
          <cell r="C6" t="str">
            <v>小型ローリー渡し</v>
          </cell>
          <cell r="D6" t="str">
            <v>㍑</v>
          </cell>
          <cell r="E6">
            <v>97</v>
          </cell>
          <cell r="F6" t="str">
            <v>小型ローリー渡し</v>
          </cell>
          <cell r="G6" t="str">
            <v>㍑</v>
          </cell>
          <cell r="H6">
            <v>97</v>
          </cell>
        </row>
        <row r="7">
          <cell r="A7" t="str">
            <v>AF1002</v>
          </cell>
          <cell r="B7" t="str">
            <v>ブルドーザ損料</v>
          </cell>
          <cell r="C7" t="str">
            <v>排出ガス対策型　　普通　３ｔ</v>
          </cell>
          <cell r="D7" t="str">
            <v>供用日</v>
          </cell>
          <cell r="E7">
            <v>5120</v>
          </cell>
          <cell r="F7" t="str">
            <v>排出ガス対策型　　普通　３ｔ</v>
          </cell>
          <cell r="G7" t="str">
            <v>供用日</v>
          </cell>
          <cell r="H7">
            <v>5120</v>
          </cell>
        </row>
        <row r="8">
          <cell r="A8" t="str">
            <v>AF1003</v>
          </cell>
          <cell r="B8" t="str">
            <v>ブルドーザ損料</v>
          </cell>
          <cell r="C8" t="str">
            <v>排出ガス対策型　　普通　３ｔ</v>
          </cell>
          <cell r="D8" t="str">
            <v>ｈ</v>
          </cell>
          <cell r="E8">
            <v>1850</v>
          </cell>
          <cell r="F8" t="str">
            <v>排出ガス対策型　　普通　３ｔ</v>
          </cell>
          <cell r="G8" t="str">
            <v>ｈ</v>
          </cell>
          <cell r="H8">
            <v>1850</v>
          </cell>
        </row>
        <row r="9">
          <cell r="A9" t="str">
            <v>AF1006</v>
          </cell>
          <cell r="B9" t="str">
            <v>ブルドーザ損料</v>
          </cell>
          <cell r="C9" t="str">
            <v>排出ガス対策型　　普通　６ｔ</v>
          </cell>
          <cell r="D9" t="str">
            <v>ｈ</v>
          </cell>
          <cell r="E9">
            <v>3130</v>
          </cell>
          <cell r="F9" t="str">
            <v>排出ガス対策型　　普通　６ｔ</v>
          </cell>
          <cell r="G9" t="str">
            <v>ｈ</v>
          </cell>
          <cell r="H9">
            <v>3130</v>
          </cell>
        </row>
        <row r="10">
          <cell r="A10" t="str">
            <v>AF1015</v>
          </cell>
          <cell r="B10" t="str">
            <v>ブルドーザ損料</v>
          </cell>
          <cell r="C10" t="str">
            <v>排出ガス対策型　　普通１５ｔ</v>
          </cell>
          <cell r="D10" t="str">
            <v>ｈ</v>
          </cell>
          <cell r="E10">
            <v>6140</v>
          </cell>
          <cell r="F10" t="str">
            <v>排出ガス対策型　　普通１５ｔ</v>
          </cell>
          <cell r="G10" t="str">
            <v>ｈ</v>
          </cell>
          <cell r="H10">
            <v>6140</v>
          </cell>
        </row>
        <row r="11">
          <cell r="A11" t="str">
            <v>AF1018</v>
          </cell>
          <cell r="B11" t="str">
            <v>ブルドーザ損料</v>
          </cell>
          <cell r="C11" t="str">
            <v>排出ガス対策型　　普通１５ｔ</v>
          </cell>
          <cell r="D11" t="str">
            <v>供用日</v>
          </cell>
          <cell r="E11">
            <v>17700</v>
          </cell>
          <cell r="F11" t="str">
            <v>排出ガス対策型　　普通１５ｔ</v>
          </cell>
          <cell r="G11" t="str">
            <v>供用日</v>
          </cell>
          <cell r="H11">
            <v>17700</v>
          </cell>
        </row>
        <row r="12">
          <cell r="A12" t="str">
            <v>AF1021</v>
          </cell>
          <cell r="B12" t="str">
            <v>ブルドーザ損料</v>
          </cell>
          <cell r="C12" t="str">
            <v>排出ガス対策型　　湿地１９～２０ｔ</v>
          </cell>
          <cell r="D12" t="str">
            <v>供用日</v>
          </cell>
          <cell r="E12">
            <v>23200</v>
          </cell>
          <cell r="F12" t="str">
            <v>排出ガス対策型　　湿地１９～２０ｔ</v>
          </cell>
          <cell r="G12" t="str">
            <v>供用日</v>
          </cell>
          <cell r="H12">
            <v>23200</v>
          </cell>
        </row>
        <row r="13">
          <cell r="A13" t="str">
            <v>AF1025</v>
          </cell>
          <cell r="B13" t="str">
            <v>ブルドーザ損料</v>
          </cell>
          <cell r="C13" t="str">
            <v>排出ガス対策型　　普通２１ｔ</v>
          </cell>
          <cell r="D13" t="str">
            <v>供用日</v>
          </cell>
          <cell r="E13">
            <v>34000</v>
          </cell>
          <cell r="F13" t="str">
            <v>排出ガス対策型　　普通２１ｔ</v>
          </cell>
          <cell r="G13" t="str">
            <v>供用日</v>
          </cell>
          <cell r="H13">
            <v>34000</v>
          </cell>
        </row>
        <row r="14">
          <cell r="A14" t="str">
            <v>AF1032</v>
          </cell>
          <cell r="B14" t="str">
            <v>ブルドーザ損料</v>
          </cell>
          <cell r="C14" t="str">
            <v>排出ガス対策型　　普通３２ｔ</v>
          </cell>
          <cell r="D14" t="str">
            <v>供用日</v>
          </cell>
          <cell r="E14">
            <v>40400</v>
          </cell>
          <cell r="F14" t="str">
            <v>排出ガス対策型　　普通３２ｔ</v>
          </cell>
          <cell r="G14" t="str">
            <v>供用日</v>
          </cell>
          <cell r="H14">
            <v>40400</v>
          </cell>
        </row>
        <row r="15">
          <cell r="A15" t="str">
            <v>AF1052</v>
          </cell>
          <cell r="B15" t="str">
            <v>ブルドーザ損料</v>
          </cell>
          <cell r="C15" t="str">
            <v>排出ガス対策型　　湿地１６ｔ</v>
          </cell>
          <cell r="D15" t="str">
            <v>供用日</v>
          </cell>
          <cell r="E15">
            <v>21000</v>
          </cell>
          <cell r="F15" t="str">
            <v>排出ガス対策型　　湿地１６ｔ</v>
          </cell>
          <cell r="G15" t="str">
            <v>供用日</v>
          </cell>
          <cell r="H15">
            <v>21000</v>
          </cell>
        </row>
        <row r="16">
          <cell r="A16" t="str">
            <v>AF1064</v>
          </cell>
          <cell r="B16" t="str">
            <v>ブルドーザ損料</v>
          </cell>
          <cell r="C16" t="str">
            <v>排出ガス対策型　　３２ｔ　リッパ装置付</v>
          </cell>
          <cell r="D16" t="str">
            <v>供用日</v>
          </cell>
          <cell r="E16">
            <v>43800</v>
          </cell>
          <cell r="F16" t="str">
            <v>排出ガス対策型　　３２ｔ　リッパ装置付</v>
          </cell>
          <cell r="G16" t="str">
            <v>供用日</v>
          </cell>
          <cell r="H16">
            <v>43800</v>
          </cell>
        </row>
        <row r="17">
          <cell r="A17" t="str">
            <v>AF1908</v>
          </cell>
          <cell r="B17" t="str">
            <v>小型バックホウ損料</v>
          </cell>
          <cell r="C17" t="str">
            <v>排出ガス対策型　　油圧式・クローラ型　０．０８m3</v>
          </cell>
          <cell r="D17" t="str">
            <v>供用日</v>
          </cell>
          <cell r="E17">
            <v>4540</v>
          </cell>
          <cell r="F17" t="str">
            <v>排出ガス対策型　　油圧式・クローラ型　０．０８m3</v>
          </cell>
          <cell r="G17" t="str">
            <v>供用日</v>
          </cell>
          <cell r="H17">
            <v>4540</v>
          </cell>
        </row>
        <row r="18">
          <cell r="A18" t="str">
            <v>AF1913</v>
          </cell>
          <cell r="B18" t="str">
            <v>小型バックホウ損料</v>
          </cell>
          <cell r="C18" t="str">
            <v>排出ガス対策型　　油圧式・クローラ型　０．１３m3</v>
          </cell>
          <cell r="D18" t="str">
            <v>供用日</v>
          </cell>
          <cell r="E18">
            <v>5850</v>
          </cell>
          <cell r="F18" t="str">
            <v>排出ガス対策型　　油圧式・クローラ型　０．１３m3</v>
          </cell>
          <cell r="G18" t="str">
            <v>供用日</v>
          </cell>
          <cell r="H18">
            <v>5850</v>
          </cell>
        </row>
        <row r="19">
          <cell r="A19" t="str">
            <v>AF1916</v>
          </cell>
          <cell r="B19" t="str">
            <v>小型バックホウ損料</v>
          </cell>
          <cell r="C19" t="str">
            <v>排出ガス対策型　　油圧式・クローラ型　０．１３m3</v>
          </cell>
          <cell r="D19" t="str">
            <v>運転日</v>
          </cell>
          <cell r="E19">
            <v>10100</v>
          </cell>
          <cell r="F19" t="str">
            <v>排出ガス対策型　　油圧式・クローラ型　０．１３m3</v>
          </cell>
          <cell r="G19" t="str">
            <v>運転日</v>
          </cell>
          <cell r="H19">
            <v>10100</v>
          </cell>
        </row>
        <row r="20">
          <cell r="A20" t="str">
            <v>AF1920</v>
          </cell>
          <cell r="B20" t="str">
            <v>バックホウ損料</v>
          </cell>
          <cell r="C20" t="str">
            <v>排出ガス対策型　　油圧式・クローラ型　０．２８m3</v>
          </cell>
          <cell r="D20" t="str">
            <v>ｈ</v>
          </cell>
          <cell r="E20">
            <v>1760</v>
          </cell>
          <cell r="F20" t="str">
            <v>排出ガス対策型　　油圧式・クローラ型　０．２８m3</v>
          </cell>
          <cell r="G20" t="str">
            <v>ｈ</v>
          </cell>
          <cell r="H20">
            <v>1760</v>
          </cell>
        </row>
        <row r="21">
          <cell r="A21" t="str">
            <v>AF1923</v>
          </cell>
          <cell r="B21" t="str">
            <v>バックホウ損料</v>
          </cell>
          <cell r="C21" t="str">
            <v>排出ガス対策型　　油圧式・クローラ型　０．２８m3</v>
          </cell>
          <cell r="D21" t="str">
            <v>供用日</v>
          </cell>
          <cell r="E21">
            <v>7100</v>
          </cell>
          <cell r="F21" t="str">
            <v>排出ガス対策型　　油圧式・クローラ型　０．２８m3</v>
          </cell>
          <cell r="G21" t="str">
            <v>供用日</v>
          </cell>
          <cell r="H21">
            <v>7100</v>
          </cell>
        </row>
        <row r="22">
          <cell r="A22" t="str">
            <v>AF1930</v>
          </cell>
          <cell r="B22" t="str">
            <v>バックホウ損料</v>
          </cell>
          <cell r="C22" t="str">
            <v>排出ガス対策型　　油圧式・クローラ型　０．４５m3</v>
          </cell>
          <cell r="D22" t="str">
            <v>ｈ</v>
          </cell>
          <cell r="E22">
            <v>2510</v>
          </cell>
          <cell r="F22" t="str">
            <v>排出ガス対策型　　油圧式・クローラ型　０．４５m3</v>
          </cell>
          <cell r="G22" t="str">
            <v>ｈ</v>
          </cell>
          <cell r="H22">
            <v>2510</v>
          </cell>
        </row>
        <row r="23">
          <cell r="A23" t="str">
            <v>AF1933</v>
          </cell>
          <cell r="B23" t="str">
            <v>バックホウ損料</v>
          </cell>
          <cell r="C23" t="str">
            <v>排出ガス対策型　　油圧式・クローラ型　０．４５m3</v>
          </cell>
          <cell r="D23" t="str">
            <v>供用日</v>
          </cell>
          <cell r="E23">
            <v>10100</v>
          </cell>
          <cell r="F23" t="str">
            <v>排出ガス対策型　　油圧式・クローラ型　０．４５m3</v>
          </cell>
          <cell r="G23" t="str">
            <v>供用日</v>
          </cell>
          <cell r="H23">
            <v>10100</v>
          </cell>
        </row>
        <row r="24">
          <cell r="A24" t="str">
            <v>AF1950</v>
          </cell>
          <cell r="B24" t="str">
            <v>バックホウ損料</v>
          </cell>
          <cell r="C24" t="str">
            <v>排出ガス対策型　　油圧式・クローラ型　０．８m3</v>
          </cell>
          <cell r="D24" t="str">
            <v>ｈ</v>
          </cell>
          <cell r="E24">
            <v>4350</v>
          </cell>
          <cell r="F24" t="str">
            <v>排出ガス対策型　　油圧式・クローラ型　０．８m3</v>
          </cell>
          <cell r="G24" t="str">
            <v>ｈ</v>
          </cell>
          <cell r="H24">
            <v>4350</v>
          </cell>
        </row>
        <row r="25">
          <cell r="A25" t="str">
            <v>AF1952</v>
          </cell>
          <cell r="B25" t="str">
            <v>バックホウ損料</v>
          </cell>
          <cell r="C25" t="str">
            <v>排出ガス対策型　　油圧式・クローラ型　０．８m3　転石破砕補正</v>
          </cell>
          <cell r="D25" t="str">
            <v>ｈ</v>
          </cell>
          <cell r="E25">
            <v>4790</v>
          </cell>
          <cell r="F25" t="str">
            <v>排出ガス対策型　　油圧式・クローラ型　０．８m3　転石破砕補正</v>
          </cell>
          <cell r="G25" t="str">
            <v>ｈ</v>
          </cell>
          <cell r="H25">
            <v>4790</v>
          </cell>
        </row>
        <row r="26">
          <cell r="A26" t="str">
            <v>AF1953</v>
          </cell>
          <cell r="B26" t="str">
            <v>バックホウ損料</v>
          </cell>
          <cell r="C26" t="str">
            <v>排出ガス対策型　　油圧式・クローラ型　０．８m3</v>
          </cell>
          <cell r="D26" t="str">
            <v>供用日</v>
          </cell>
          <cell r="E26">
            <v>17200</v>
          </cell>
          <cell r="F26" t="str">
            <v>排出ガス対策型　　油圧式・クローラ型　０．８m3</v>
          </cell>
          <cell r="G26" t="str">
            <v>供用日</v>
          </cell>
          <cell r="H26">
            <v>17200</v>
          </cell>
        </row>
        <row r="27">
          <cell r="A27" t="str">
            <v>AF1954</v>
          </cell>
          <cell r="B27" t="str">
            <v>バックホウ損料</v>
          </cell>
          <cell r="C27" t="str">
            <v>排出ガス対策型　　油圧式・クローラ型　０．８m3　軟岩補正</v>
          </cell>
          <cell r="D27" t="str">
            <v>供用日</v>
          </cell>
          <cell r="E27">
            <v>18000</v>
          </cell>
          <cell r="F27" t="str">
            <v>排出ガス対策型　　油圧式・クローラ型　０．８m3　軟岩補正</v>
          </cell>
          <cell r="G27" t="str">
            <v>供用日</v>
          </cell>
          <cell r="H27">
            <v>18000</v>
          </cell>
        </row>
        <row r="28">
          <cell r="A28" t="str">
            <v>AF1955</v>
          </cell>
          <cell r="B28" t="str">
            <v>バックホウ損料</v>
          </cell>
          <cell r="C28" t="str">
            <v>排出ガス対策型　　油圧式・クローラ型　０．８m3　硬岩補正</v>
          </cell>
          <cell r="D28" t="str">
            <v>供用日</v>
          </cell>
          <cell r="E28">
            <v>19200</v>
          </cell>
          <cell r="F28" t="str">
            <v>排出ガス対策型　　油圧式・クローラ型　０．８m3　硬岩補正</v>
          </cell>
          <cell r="G28" t="str">
            <v>供用日</v>
          </cell>
          <cell r="H28">
            <v>19200</v>
          </cell>
        </row>
        <row r="29">
          <cell r="A29" t="str">
            <v>AF1963</v>
          </cell>
          <cell r="B29" t="str">
            <v>バックホウ損料</v>
          </cell>
          <cell r="C29" t="str">
            <v>排出ガス対策型　　油圧式・クローラ型　１．４m3</v>
          </cell>
          <cell r="D29" t="str">
            <v>供用日</v>
          </cell>
          <cell r="E29">
            <v>26400</v>
          </cell>
          <cell r="F29" t="str">
            <v>排出ガス対策型　　油圧式・クローラ型　１．４m3</v>
          </cell>
          <cell r="G29" t="str">
            <v>供用日</v>
          </cell>
          <cell r="H29">
            <v>26400</v>
          </cell>
        </row>
        <row r="30">
          <cell r="A30" t="str">
            <v>AF1964</v>
          </cell>
          <cell r="B30" t="str">
            <v>バックホウ損料</v>
          </cell>
          <cell r="C30" t="str">
            <v>排出ガス対策型　　クローラ型・クレーン機能付　０．４５m3（２．９ｔ吊）</v>
          </cell>
          <cell r="D30" t="str">
            <v>供用日</v>
          </cell>
          <cell r="E30">
            <v>10500</v>
          </cell>
          <cell r="F30" t="str">
            <v>排出ガス対策型　　クローラ型・クレーン機能付　０．４５m3（２．９ｔ吊）</v>
          </cell>
          <cell r="G30" t="str">
            <v>供用日</v>
          </cell>
          <cell r="H30">
            <v>10500</v>
          </cell>
        </row>
        <row r="31">
          <cell r="A31" t="str">
            <v>AF1965</v>
          </cell>
          <cell r="B31" t="str">
            <v>バックホウ損料</v>
          </cell>
          <cell r="C31" t="str">
            <v>排出ガス対策型　　クローラ型・クレーン機能付　０．４５m3（２．９ｔ吊）</v>
          </cell>
          <cell r="D31" t="str">
            <v>ｈ</v>
          </cell>
          <cell r="E31">
            <v>2630</v>
          </cell>
          <cell r="F31" t="str">
            <v>排出ガス対策型　　クローラ型・クレーン機能付　０．４５m3（２．９ｔ吊）</v>
          </cell>
          <cell r="G31" t="str">
            <v>ｈ</v>
          </cell>
          <cell r="H31">
            <v>2630</v>
          </cell>
        </row>
        <row r="32">
          <cell r="A32" t="str">
            <v>AF1984</v>
          </cell>
          <cell r="B32" t="str">
            <v>クラムシェル損料</v>
          </cell>
          <cell r="C32" t="str">
            <v>テレスコピック式　クローラ型　平積　０．４m3</v>
          </cell>
          <cell r="D32" t="str">
            <v>ｈ</v>
          </cell>
          <cell r="E32">
            <v>7900</v>
          </cell>
          <cell r="F32" t="str">
            <v>テレスコピック式　クローラ型　平積　０．４m3</v>
          </cell>
          <cell r="G32" t="str">
            <v>ｈ</v>
          </cell>
          <cell r="H32">
            <v>7900</v>
          </cell>
        </row>
        <row r="33">
          <cell r="A33" t="str">
            <v>AF1985</v>
          </cell>
          <cell r="B33" t="str">
            <v>クラムシェル損料</v>
          </cell>
          <cell r="C33" t="str">
            <v>テレスコピック式　クローラ型　平積　０．４m3</v>
          </cell>
          <cell r="D33" t="str">
            <v>日</v>
          </cell>
          <cell r="E33">
            <v>31200</v>
          </cell>
          <cell r="F33" t="str">
            <v>テレスコピック式　クローラ型　平積　０．４m3</v>
          </cell>
          <cell r="G33" t="str">
            <v>日</v>
          </cell>
          <cell r="H33">
            <v>31200</v>
          </cell>
        </row>
        <row r="34">
          <cell r="A34" t="str">
            <v>AF3120</v>
          </cell>
          <cell r="B34" t="str">
            <v>ダンプトラック損料</v>
          </cell>
          <cell r="C34" t="str">
            <v>２ｔ積</v>
          </cell>
          <cell r="D34" t="str">
            <v>供用日</v>
          </cell>
          <cell r="E34">
            <v>3260</v>
          </cell>
          <cell r="F34" t="str">
            <v>２ｔ積</v>
          </cell>
          <cell r="G34" t="str">
            <v>供用日</v>
          </cell>
          <cell r="H34">
            <v>3260</v>
          </cell>
        </row>
        <row r="35">
          <cell r="A35" t="str">
            <v>AF3122</v>
          </cell>
          <cell r="B35" t="str">
            <v>ダンプトラック損料</v>
          </cell>
          <cell r="C35" t="str">
            <v>２ｔ積　　硬岩補正</v>
          </cell>
          <cell r="D35" t="str">
            <v>供用日</v>
          </cell>
          <cell r="E35">
            <v>3600</v>
          </cell>
          <cell r="F35" t="str">
            <v>２ｔ積　　硬岩補正</v>
          </cell>
          <cell r="G35" t="str">
            <v>供用日</v>
          </cell>
          <cell r="H35">
            <v>3600</v>
          </cell>
        </row>
        <row r="36">
          <cell r="A36" t="str">
            <v>AF3130</v>
          </cell>
          <cell r="B36" t="str">
            <v>ダンプトラック損料</v>
          </cell>
          <cell r="C36" t="str">
            <v>４ｔ積</v>
          </cell>
          <cell r="D36" t="str">
            <v>供用日</v>
          </cell>
          <cell r="E36">
            <v>4900</v>
          </cell>
          <cell r="F36" t="str">
            <v>４ｔ積</v>
          </cell>
          <cell r="G36" t="str">
            <v>供用日</v>
          </cell>
          <cell r="H36">
            <v>4900</v>
          </cell>
        </row>
        <row r="37">
          <cell r="A37" t="str">
            <v>AF3132</v>
          </cell>
          <cell r="B37" t="str">
            <v>ダンプトラック損料</v>
          </cell>
          <cell r="C37" t="str">
            <v>４ｔ積　　硬岩補正</v>
          </cell>
          <cell r="D37" t="str">
            <v>供用日</v>
          </cell>
          <cell r="E37">
            <v>5410</v>
          </cell>
          <cell r="F37" t="str">
            <v>４ｔ積　　硬岩補正</v>
          </cell>
          <cell r="G37" t="str">
            <v>供用日</v>
          </cell>
          <cell r="H37">
            <v>5410</v>
          </cell>
        </row>
        <row r="38">
          <cell r="A38" t="str">
            <v>AF3140</v>
          </cell>
          <cell r="B38" t="str">
            <v>ダンプトラック損料</v>
          </cell>
          <cell r="C38" t="str">
            <v>１０ｔ積</v>
          </cell>
          <cell r="D38" t="str">
            <v>供用日</v>
          </cell>
          <cell r="E38">
            <v>12800</v>
          </cell>
          <cell r="F38" t="str">
            <v>１０ｔ積</v>
          </cell>
          <cell r="G38" t="str">
            <v>供用日</v>
          </cell>
          <cell r="H38">
            <v>12800</v>
          </cell>
        </row>
        <row r="39">
          <cell r="A39" t="str">
            <v>AF3142</v>
          </cell>
          <cell r="B39" t="str">
            <v>ダンプトラック損料</v>
          </cell>
          <cell r="C39" t="str">
            <v>１０ｔ積　硬岩補正</v>
          </cell>
          <cell r="D39" t="str">
            <v>供用日</v>
          </cell>
          <cell r="E39">
            <v>14100</v>
          </cell>
          <cell r="F39" t="str">
            <v>１０ｔ積　硬岩補正</v>
          </cell>
          <cell r="G39" t="str">
            <v>供用日</v>
          </cell>
          <cell r="H39">
            <v>14100</v>
          </cell>
        </row>
        <row r="40">
          <cell r="A40" t="str">
            <v>AF3204</v>
          </cell>
          <cell r="B40" t="str">
            <v>トラック損料</v>
          </cell>
          <cell r="C40" t="str">
            <v>４～４．５ｔ積</v>
          </cell>
          <cell r="D40" t="str">
            <v>ｈ</v>
          </cell>
          <cell r="E40">
            <v>1480</v>
          </cell>
          <cell r="F40" t="str">
            <v>４～４．５ｔ積</v>
          </cell>
          <cell r="G40" t="str">
            <v>ｈ</v>
          </cell>
          <cell r="H40">
            <v>1480</v>
          </cell>
        </row>
        <row r="41">
          <cell r="A41" t="str">
            <v>AF3223</v>
          </cell>
          <cell r="B41" t="str">
            <v>クレーン付トラック損料</v>
          </cell>
          <cell r="C41" t="str">
            <v>４ｔ積２．９ｔ吊</v>
          </cell>
          <cell r="D41" t="str">
            <v>ｈ</v>
          </cell>
          <cell r="E41">
            <v>1840</v>
          </cell>
          <cell r="F41" t="str">
            <v>４ｔ積２．９ｔ吊</v>
          </cell>
          <cell r="G41" t="str">
            <v>ｈ</v>
          </cell>
          <cell r="H41">
            <v>1840</v>
          </cell>
        </row>
        <row r="42">
          <cell r="A42" t="str">
            <v>AF4252</v>
          </cell>
          <cell r="B42" t="str">
            <v>クローラクレーン損料</v>
          </cell>
          <cell r="C42" t="str">
            <v>油圧ロープ式　５０ｔ吊</v>
          </cell>
          <cell r="D42" t="str">
            <v>供用日</v>
          </cell>
          <cell r="E42">
            <v>43200</v>
          </cell>
          <cell r="F42" t="str">
            <v>油圧ロープ式　５０ｔ吊</v>
          </cell>
          <cell r="G42" t="str">
            <v>供用日</v>
          </cell>
          <cell r="H42">
            <v>43200</v>
          </cell>
        </row>
        <row r="43">
          <cell r="A43" t="str">
            <v>AF5006</v>
          </cell>
          <cell r="B43" t="str">
            <v>タンパ損料</v>
          </cell>
          <cell r="C43" t="str">
            <v>６０～１００㎏</v>
          </cell>
          <cell r="D43" t="str">
            <v>運転日</v>
          </cell>
          <cell r="E43">
            <v>760</v>
          </cell>
          <cell r="F43" t="str">
            <v>６０～１００㎏</v>
          </cell>
          <cell r="G43" t="str">
            <v>運転日</v>
          </cell>
          <cell r="H43">
            <v>760</v>
          </cell>
        </row>
        <row r="44">
          <cell r="A44" t="str">
            <v>AF5016</v>
          </cell>
          <cell r="B44" t="str">
            <v>タンパ損料</v>
          </cell>
          <cell r="C44" t="str">
            <v>６０～１００㎏</v>
          </cell>
          <cell r="D44" t="str">
            <v>供用日</v>
          </cell>
          <cell r="E44">
            <v>553</v>
          </cell>
          <cell r="F44" t="str">
            <v>６０～１００㎏</v>
          </cell>
          <cell r="G44" t="str">
            <v>供用日</v>
          </cell>
          <cell r="H44">
            <v>553</v>
          </cell>
        </row>
        <row r="45">
          <cell r="A45" t="str">
            <v>AF5133</v>
          </cell>
          <cell r="B45" t="str">
            <v>モータグレーダ損料</v>
          </cell>
          <cell r="C45" t="str">
            <v>排出ガス対策型　　３．１ｍ　切刃消耗費・補修費を含む</v>
          </cell>
          <cell r="D45" t="str">
            <v>供用日</v>
          </cell>
          <cell r="E45">
            <v>15000</v>
          </cell>
          <cell r="F45" t="str">
            <v>排出ガス対策型　　３．１ｍ　切刃消耗費・補修費を含む</v>
          </cell>
          <cell r="G45" t="str">
            <v>供用日</v>
          </cell>
          <cell r="H45">
            <v>15000</v>
          </cell>
        </row>
        <row r="46">
          <cell r="A46" t="str">
            <v>AF5211</v>
          </cell>
          <cell r="B46" t="str">
            <v>ロードローラ損料</v>
          </cell>
          <cell r="C46" t="str">
            <v>排出ガス対策型　　マカダム　１０～１２ｔ</v>
          </cell>
          <cell r="D46" t="str">
            <v>供用日</v>
          </cell>
          <cell r="E46">
            <v>11100</v>
          </cell>
          <cell r="F46" t="str">
            <v>排出ガス対策型　　マカダム　１０～１２ｔ</v>
          </cell>
          <cell r="G46" t="str">
            <v>供用日</v>
          </cell>
          <cell r="H46">
            <v>11100</v>
          </cell>
        </row>
        <row r="47">
          <cell r="A47" t="str">
            <v>AF5315</v>
          </cell>
          <cell r="B47" t="str">
            <v>タイヤローラ損料</v>
          </cell>
          <cell r="C47" t="str">
            <v>排出ガス対策型　　８～２０ｔ</v>
          </cell>
          <cell r="D47" t="str">
            <v>ｈ</v>
          </cell>
          <cell r="E47">
            <v>3360</v>
          </cell>
          <cell r="F47" t="str">
            <v>排出ガス対策型　　８～２０ｔ</v>
          </cell>
          <cell r="G47" t="str">
            <v>ｈ</v>
          </cell>
          <cell r="H47">
            <v>3360</v>
          </cell>
        </row>
        <row r="48">
          <cell r="A48" t="str">
            <v>AF5318</v>
          </cell>
          <cell r="B48" t="str">
            <v>タイヤローラ損料</v>
          </cell>
          <cell r="C48" t="str">
            <v>排出ガス対策型　　８～２０ｔ</v>
          </cell>
          <cell r="D48" t="str">
            <v>供用日</v>
          </cell>
          <cell r="E48">
            <v>9670</v>
          </cell>
          <cell r="F48" t="str">
            <v>排出ガス対策型　　８～２０ｔ</v>
          </cell>
          <cell r="G48" t="str">
            <v>供用日</v>
          </cell>
          <cell r="H48">
            <v>9670</v>
          </cell>
        </row>
        <row r="49">
          <cell r="A49" t="str">
            <v>AF5407</v>
          </cell>
          <cell r="B49" t="str">
            <v>振動ローラ損料</v>
          </cell>
          <cell r="C49" t="str">
            <v>ハンドガイド式　　０．５～０．６ｔ</v>
          </cell>
          <cell r="D49" t="str">
            <v>供用日</v>
          </cell>
          <cell r="E49">
            <v>1230</v>
          </cell>
          <cell r="F49" t="str">
            <v>ハンドガイド式　　０．５～０．６ｔ</v>
          </cell>
          <cell r="G49" t="str">
            <v>供用日</v>
          </cell>
          <cell r="H49">
            <v>1230</v>
          </cell>
        </row>
        <row r="50">
          <cell r="A50" t="str">
            <v>AF5408</v>
          </cell>
          <cell r="B50" t="str">
            <v>振動ローラ損料</v>
          </cell>
          <cell r="C50" t="str">
            <v>ハンドガイド式　　０．８～１．１ｔ</v>
          </cell>
          <cell r="D50" t="str">
            <v>ｈ</v>
          </cell>
          <cell r="E50">
            <v>415</v>
          </cell>
          <cell r="F50" t="str">
            <v>ハンドガイド式　　０．８～１．１ｔ</v>
          </cell>
          <cell r="G50" t="str">
            <v>ｈ</v>
          </cell>
          <cell r="H50">
            <v>415</v>
          </cell>
        </row>
        <row r="51">
          <cell r="A51" t="str">
            <v>AF5431</v>
          </cell>
          <cell r="B51" t="str">
            <v>振動ローラ損料</v>
          </cell>
          <cell r="C51" t="str">
            <v>排出ガス対策型　　搭乗式コンバインド型　３～４ｔ</v>
          </cell>
          <cell r="D51" t="str">
            <v>供用日</v>
          </cell>
          <cell r="E51">
            <v>5920</v>
          </cell>
          <cell r="F51" t="str">
            <v>排出ガス対策型　　搭乗式コンバインド型　３～４ｔ</v>
          </cell>
          <cell r="G51" t="str">
            <v>供用日</v>
          </cell>
          <cell r="H51">
            <v>5920</v>
          </cell>
        </row>
        <row r="52">
          <cell r="A52" t="str">
            <v>AF5432</v>
          </cell>
          <cell r="B52" t="str">
            <v>振動コンパクタ損料</v>
          </cell>
          <cell r="C52" t="str">
            <v>５０～６０kg</v>
          </cell>
          <cell r="D52" t="str">
            <v>日</v>
          </cell>
          <cell r="E52">
            <v>459</v>
          </cell>
          <cell r="F52" t="str">
            <v>５０～６０kg</v>
          </cell>
          <cell r="G52" t="str">
            <v>日</v>
          </cell>
          <cell r="H52">
            <v>459</v>
          </cell>
        </row>
        <row r="53">
          <cell r="A53" t="str">
            <v>AF5510</v>
          </cell>
          <cell r="B53" t="str">
            <v>トラクタ損料</v>
          </cell>
          <cell r="C53" t="str">
            <v>１．０ｔ</v>
          </cell>
          <cell r="D53" t="str">
            <v>ｈ</v>
          </cell>
          <cell r="E53">
            <v>973</v>
          </cell>
          <cell r="F53" t="str">
            <v>１．０ｔ</v>
          </cell>
          <cell r="G53" t="str">
            <v>ｈ</v>
          </cell>
          <cell r="H53">
            <v>973</v>
          </cell>
        </row>
        <row r="54">
          <cell r="A54" t="str">
            <v>AF6060</v>
          </cell>
          <cell r="B54" t="str">
            <v>コンクリートポンプ車損料</v>
          </cell>
          <cell r="C54" t="str">
            <v>ブーム式　９０～１１０m3/h</v>
          </cell>
          <cell r="D54" t="str">
            <v>ｈ</v>
          </cell>
          <cell r="E54">
            <v>7650</v>
          </cell>
          <cell r="F54" t="str">
            <v>ブーム式　９０～１１０m3/h</v>
          </cell>
          <cell r="G54" t="str">
            <v>ｈ</v>
          </cell>
          <cell r="H54">
            <v>7650</v>
          </cell>
        </row>
        <row r="55">
          <cell r="A55" t="str">
            <v>AF6080</v>
          </cell>
          <cell r="B55" t="str">
            <v>コンクリートポンプ車損料</v>
          </cell>
          <cell r="C55" t="str">
            <v>ブーム式　６５～　８５m3/h</v>
          </cell>
          <cell r="D55" t="str">
            <v>ｈ</v>
          </cell>
          <cell r="E55">
            <v>6450</v>
          </cell>
          <cell r="F55" t="str">
            <v>ブーム式　６５～　８５m3/h</v>
          </cell>
          <cell r="G55" t="str">
            <v>ｈ</v>
          </cell>
          <cell r="H55">
            <v>6450</v>
          </cell>
        </row>
        <row r="56">
          <cell r="A56" t="str">
            <v>AF6130</v>
          </cell>
          <cell r="B56" t="str">
            <v>アスファルトフィニッシャ損料</v>
          </cell>
          <cell r="C56" t="str">
            <v>クローラ型　１．４～３．０ｍ</v>
          </cell>
          <cell r="D56" t="str">
            <v>供用日</v>
          </cell>
          <cell r="E56">
            <v>15900</v>
          </cell>
          <cell r="F56" t="str">
            <v>クローラ型　１．４～３．０ｍ</v>
          </cell>
          <cell r="G56" t="str">
            <v>供用日</v>
          </cell>
          <cell r="H56">
            <v>15900</v>
          </cell>
        </row>
        <row r="57">
          <cell r="A57" t="str">
            <v>AF6140</v>
          </cell>
          <cell r="B57" t="str">
            <v>アスファルトフィニッシャ損料</v>
          </cell>
          <cell r="C57" t="str">
            <v>クローラ型　２．４～４．５ｍ</v>
          </cell>
          <cell r="D57" t="str">
            <v>供用日</v>
          </cell>
          <cell r="E57">
            <v>32400</v>
          </cell>
          <cell r="F57" t="str">
            <v>クローラ型　２．４～４．５ｍ</v>
          </cell>
          <cell r="G57" t="str">
            <v>供用日</v>
          </cell>
          <cell r="H57">
            <v>32400</v>
          </cell>
        </row>
        <row r="58">
          <cell r="A58" t="str">
            <v>AF6141</v>
          </cell>
          <cell r="B58" t="str">
            <v>アスファルトフィニッシャ損料</v>
          </cell>
          <cell r="C58" t="str">
            <v>ホイール型　３．０～８．５ｍ</v>
          </cell>
          <cell r="D58" t="str">
            <v>供用日</v>
          </cell>
          <cell r="E58">
            <v>78500</v>
          </cell>
          <cell r="F58" t="str">
            <v>ホイール型　３．０～８．５ｍ</v>
          </cell>
          <cell r="G58" t="str">
            <v>供用日</v>
          </cell>
          <cell r="H58">
            <v>78500</v>
          </cell>
        </row>
        <row r="59">
          <cell r="A59" t="str">
            <v>AF6142</v>
          </cell>
          <cell r="B59" t="str">
            <v>アスファルトフィニッシャ損料</v>
          </cell>
          <cell r="C59" t="str">
            <v>ホイール型　２．４～６．０ｍ</v>
          </cell>
          <cell r="D59" t="str">
            <v>供用日</v>
          </cell>
          <cell r="E59">
            <v>38600</v>
          </cell>
          <cell r="F59" t="str">
            <v>ホイール型　２．４～６．０ｍ</v>
          </cell>
          <cell r="G59" t="str">
            <v>供用日</v>
          </cell>
          <cell r="H59">
            <v>38600</v>
          </cell>
        </row>
        <row r="60">
          <cell r="A60" t="str">
            <v>AF6815</v>
          </cell>
          <cell r="B60" t="str">
            <v>潜水ポンプ賃料</v>
          </cell>
          <cell r="C60" t="str">
            <v>口径　１５０㎜　　７．５KW　　揚程　１０ｍ</v>
          </cell>
          <cell r="D60" t="str">
            <v>供用日</v>
          </cell>
          <cell r="E60">
            <v>600</v>
          </cell>
          <cell r="F60" t="str">
            <v>口径　１５０㎜　　７．５KW　　揚程　１０ｍ</v>
          </cell>
          <cell r="G60" t="str">
            <v>供用日</v>
          </cell>
          <cell r="H60">
            <v>600</v>
          </cell>
        </row>
        <row r="61">
          <cell r="A61" t="str">
            <v>AF6820</v>
          </cell>
          <cell r="B61" t="str">
            <v>潜水ポンプ賃料</v>
          </cell>
          <cell r="C61" t="str">
            <v>口径　２００㎜　１１．０KW　　揚程　１０ｍ</v>
          </cell>
          <cell r="D61" t="str">
            <v>供用日</v>
          </cell>
          <cell r="E61">
            <v>750</v>
          </cell>
          <cell r="F61" t="str">
            <v>口径　２００㎜　１１．０KW　　揚程　１０ｍ</v>
          </cell>
          <cell r="G61" t="str">
            <v>供用日</v>
          </cell>
          <cell r="H61">
            <v>750</v>
          </cell>
        </row>
        <row r="62">
          <cell r="A62" t="str">
            <v>AF6902</v>
          </cell>
          <cell r="B62" t="str">
            <v>レッグハンマ損料</v>
          </cell>
          <cell r="C62" t="str">
            <v>３０㎏級</v>
          </cell>
          <cell r="D62" t="str">
            <v>運転日</v>
          </cell>
          <cell r="E62">
            <v>1030</v>
          </cell>
          <cell r="F62" t="str">
            <v>３０㎏級</v>
          </cell>
          <cell r="G62" t="str">
            <v>運転日</v>
          </cell>
          <cell r="H62">
            <v>1030</v>
          </cell>
        </row>
        <row r="63">
          <cell r="A63" t="str">
            <v>AF6920</v>
          </cell>
          <cell r="B63" t="str">
            <v>コンクリートブレーカ損料</v>
          </cell>
          <cell r="C63" t="str">
            <v>２０㎏級</v>
          </cell>
          <cell r="D63" t="str">
            <v>運転日</v>
          </cell>
          <cell r="E63">
            <v>208</v>
          </cell>
          <cell r="F63" t="str">
            <v>２０㎏級</v>
          </cell>
          <cell r="G63" t="str">
            <v>運転日</v>
          </cell>
          <cell r="H63">
            <v>208</v>
          </cell>
        </row>
        <row r="64">
          <cell r="A64" t="str">
            <v>AF7521</v>
          </cell>
          <cell r="B64" t="str">
            <v>空気圧縮機賃料</v>
          </cell>
          <cell r="C64" t="str">
            <v>排出ガス対策型　可搬式・エンジン掛　２．５m3/min</v>
          </cell>
          <cell r="D64" t="str">
            <v>供用日</v>
          </cell>
          <cell r="E64">
            <v>1900</v>
          </cell>
          <cell r="F64" t="str">
            <v>排出ガス対策型　可搬式・エンジン掛　２．５m3/min</v>
          </cell>
          <cell r="G64" t="str">
            <v>供用日</v>
          </cell>
          <cell r="H64">
            <v>1900</v>
          </cell>
        </row>
        <row r="65">
          <cell r="A65" t="str">
            <v>AF7522</v>
          </cell>
          <cell r="B65" t="str">
            <v>空気圧縮機賃料</v>
          </cell>
          <cell r="C65" t="str">
            <v>排出ガス対策型　可搬式・エンジン掛　３．５～３．７m3/min</v>
          </cell>
          <cell r="D65" t="str">
            <v>供用日</v>
          </cell>
          <cell r="E65">
            <v>2200</v>
          </cell>
          <cell r="F65" t="str">
            <v>排出ガス対策型　可搬式・エンジン掛　３．５～３．７m3/min</v>
          </cell>
          <cell r="G65" t="str">
            <v>供用日</v>
          </cell>
          <cell r="H65">
            <v>2200</v>
          </cell>
        </row>
        <row r="66">
          <cell r="A66" t="str">
            <v>AF7602</v>
          </cell>
          <cell r="B66" t="str">
            <v>発動発電機賃料</v>
          </cell>
          <cell r="C66" t="str">
            <v>排出ガス対策型　ディーゼルエンジン付　　２０KVA</v>
          </cell>
          <cell r="D66" t="str">
            <v>供用日</v>
          </cell>
          <cell r="E66">
            <v>2500</v>
          </cell>
          <cell r="F66" t="str">
            <v>排出ガス対策型　ディーゼルエンジン付　　２０KVA</v>
          </cell>
          <cell r="G66" t="str">
            <v>供用日</v>
          </cell>
          <cell r="H66">
            <v>2500</v>
          </cell>
        </row>
        <row r="67">
          <cell r="A67" t="str">
            <v>AF7603</v>
          </cell>
          <cell r="B67" t="str">
            <v>発動発電機賃料</v>
          </cell>
          <cell r="C67" t="str">
            <v>排出ガス対策型　ディーゼルエンジン付　　２５KVA</v>
          </cell>
          <cell r="D67" t="str">
            <v>供用日</v>
          </cell>
          <cell r="E67">
            <v>2600</v>
          </cell>
          <cell r="F67" t="str">
            <v>排出ガス対策型　ディーゼルエンジン付　　２５KVA</v>
          </cell>
          <cell r="G67" t="str">
            <v>供用日</v>
          </cell>
          <cell r="H67">
            <v>2600</v>
          </cell>
        </row>
        <row r="68">
          <cell r="A68" t="str">
            <v>AF7606</v>
          </cell>
          <cell r="B68" t="str">
            <v>発動発電機賃料</v>
          </cell>
          <cell r="C68" t="str">
            <v>排出ガス対策型　ディーゼルエンジン付　　６０KVA</v>
          </cell>
          <cell r="D68" t="str">
            <v>供用日</v>
          </cell>
          <cell r="E68">
            <v>4000</v>
          </cell>
          <cell r="F68" t="str">
            <v>排出ガス対策型　ディーゼルエンジン付　　６０KVA</v>
          </cell>
          <cell r="G68" t="str">
            <v>供用日</v>
          </cell>
          <cell r="H68">
            <v>4000</v>
          </cell>
        </row>
        <row r="69">
          <cell r="A69" t="str">
            <v>AF7610</v>
          </cell>
          <cell r="B69" t="str">
            <v>発動発電機賃料</v>
          </cell>
          <cell r="C69" t="str">
            <v>排出ガス対策型　ディーゼルエンジン付　１００KVA</v>
          </cell>
          <cell r="D69" t="str">
            <v>供用日</v>
          </cell>
          <cell r="E69">
            <v>5400</v>
          </cell>
          <cell r="F69" t="str">
            <v>排出ガス対策型　ディーゼルエンジン付　１００KVA</v>
          </cell>
          <cell r="G69" t="str">
            <v>供用日</v>
          </cell>
          <cell r="H69">
            <v>5400</v>
          </cell>
        </row>
        <row r="70">
          <cell r="A70" t="str">
            <v>AF7834</v>
          </cell>
          <cell r="B70" t="str">
            <v>コンクリートカッタ損料</v>
          </cell>
          <cell r="C70" t="str">
            <v>油圧式　　４５～５６㎝</v>
          </cell>
          <cell r="D70" t="str">
            <v>運転日</v>
          </cell>
          <cell r="E70">
            <v>2970</v>
          </cell>
          <cell r="F70" t="str">
            <v>油圧式　　４５～５６㎝</v>
          </cell>
          <cell r="G70" t="str">
            <v>運転日</v>
          </cell>
          <cell r="H70">
            <v>2970</v>
          </cell>
        </row>
        <row r="71">
          <cell r="A71" t="str">
            <v>AF7835</v>
          </cell>
          <cell r="B71" t="str">
            <v>コンクリートカッタブレード</v>
          </cell>
          <cell r="C71" t="str">
            <v>油圧式用　５６㎝</v>
          </cell>
          <cell r="D71" t="str">
            <v>枚</v>
          </cell>
          <cell r="E71">
            <v>90600</v>
          </cell>
          <cell r="F71" t="str">
            <v>油圧式用　５６㎝</v>
          </cell>
          <cell r="G71" t="str">
            <v>枚</v>
          </cell>
          <cell r="H71">
            <v>90600</v>
          </cell>
        </row>
        <row r="72">
          <cell r="A72" t="str">
            <v>AF7937</v>
          </cell>
          <cell r="B72" t="str">
            <v>スタビライザ損料</v>
          </cell>
          <cell r="C72" t="str">
            <v>路上混合自走式　混合幅２．０ｍ　混合深０．６ｍ</v>
          </cell>
          <cell r="D72" t="str">
            <v>供用日</v>
          </cell>
          <cell r="E72">
            <v>156000</v>
          </cell>
          <cell r="F72" t="str">
            <v>路上混合自走式　混合幅２．０ｍ　混合深０．６ｍ</v>
          </cell>
          <cell r="G72" t="str">
            <v>供用日</v>
          </cell>
          <cell r="H72">
            <v>156000</v>
          </cell>
        </row>
        <row r="73">
          <cell r="A73" t="str">
            <v>AF7938</v>
          </cell>
          <cell r="B73" t="str">
            <v>スタビライザ損料</v>
          </cell>
          <cell r="C73" t="str">
            <v>路上混合自走式　混合幅２．０ｍ　混合深１．２ｍ</v>
          </cell>
          <cell r="D73" t="str">
            <v>供用日</v>
          </cell>
          <cell r="E73">
            <v>231000</v>
          </cell>
          <cell r="F73" t="str">
            <v>路上混合自走式　混合幅２．０ｍ　混合深１．２ｍ</v>
          </cell>
          <cell r="G73" t="str">
            <v>供用日</v>
          </cell>
          <cell r="H73">
            <v>231000</v>
          </cell>
        </row>
        <row r="74">
          <cell r="A74" t="str">
            <v>AF7990</v>
          </cell>
          <cell r="B74" t="str">
            <v>チゼル損耗費</v>
          </cell>
          <cell r="C74" t="str">
            <v>１，３００㎏級用</v>
          </cell>
          <cell r="D74" t="str">
            <v>本</v>
          </cell>
          <cell r="E74">
            <v>77400</v>
          </cell>
          <cell r="F74" t="str">
            <v>１，３００㎏級用</v>
          </cell>
          <cell r="G74" t="str">
            <v>本</v>
          </cell>
          <cell r="H74">
            <v>77400</v>
          </cell>
        </row>
        <row r="75">
          <cell r="A75" t="str">
            <v>AF8010</v>
          </cell>
          <cell r="B75" t="str">
            <v>タイヤ損耗費</v>
          </cell>
          <cell r="C75" t="str">
            <v>良好　　２ｔ車用</v>
          </cell>
          <cell r="D75" t="str">
            <v>供用日</v>
          </cell>
          <cell r="E75">
            <v>151</v>
          </cell>
          <cell r="F75" t="str">
            <v>良好　　２ｔ車用</v>
          </cell>
          <cell r="G75" t="str">
            <v>供用日</v>
          </cell>
          <cell r="H75">
            <v>151</v>
          </cell>
        </row>
        <row r="76">
          <cell r="A76" t="str">
            <v>AF8011</v>
          </cell>
          <cell r="B76" t="str">
            <v>タイヤ損耗費</v>
          </cell>
          <cell r="C76" t="str">
            <v>良好　　４ｔ車用</v>
          </cell>
          <cell r="D76" t="str">
            <v>供用日</v>
          </cell>
          <cell r="E76">
            <v>243</v>
          </cell>
          <cell r="F76" t="str">
            <v>良好　　４ｔ車用</v>
          </cell>
          <cell r="G76" t="str">
            <v>供用日</v>
          </cell>
          <cell r="H76">
            <v>243</v>
          </cell>
        </row>
        <row r="77">
          <cell r="A77" t="str">
            <v>AF8012</v>
          </cell>
          <cell r="B77" t="str">
            <v>タイヤ損耗費</v>
          </cell>
          <cell r="C77" t="str">
            <v>良好　１０ｔ車用</v>
          </cell>
          <cell r="D77" t="str">
            <v>供用日</v>
          </cell>
          <cell r="E77">
            <v>766</v>
          </cell>
          <cell r="F77" t="str">
            <v>良好　１０ｔ車用</v>
          </cell>
          <cell r="G77" t="str">
            <v>供用日</v>
          </cell>
          <cell r="H77">
            <v>766</v>
          </cell>
        </row>
        <row r="78">
          <cell r="A78" t="str">
            <v>AF9043</v>
          </cell>
          <cell r="B78" t="str">
            <v>電動式バイブロハンマ損料</v>
          </cell>
          <cell r="C78" t="str">
            <v>普通型　６０KW</v>
          </cell>
          <cell r="D78" t="str">
            <v>供用日</v>
          </cell>
          <cell r="E78">
            <v>24100</v>
          </cell>
          <cell r="F78" t="str">
            <v>普通型　６０KW</v>
          </cell>
          <cell r="G78" t="str">
            <v>供用日</v>
          </cell>
          <cell r="H78">
            <v>24100</v>
          </cell>
        </row>
        <row r="79">
          <cell r="A79" t="str">
            <v>AF9090</v>
          </cell>
          <cell r="B79" t="str">
            <v>電動式バイブロハンマ損料</v>
          </cell>
          <cell r="C79" t="str">
            <v>普通型　９０KW</v>
          </cell>
          <cell r="D79" t="str">
            <v>供用日</v>
          </cell>
          <cell r="E79">
            <v>25400</v>
          </cell>
          <cell r="F79" t="str">
            <v>普通型　９０KW</v>
          </cell>
          <cell r="G79" t="str">
            <v>供用日</v>
          </cell>
          <cell r="H79">
            <v>25400</v>
          </cell>
        </row>
        <row r="80">
          <cell r="A80" t="str">
            <v>AF9340</v>
          </cell>
          <cell r="B80" t="str">
            <v>アスファルトカーバ損料</v>
          </cell>
          <cell r="C80" t="str">
            <v>４～４．５m3/h</v>
          </cell>
          <cell r="D80" t="str">
            <v>供用日</v>
          </cell>
          <cell r="E80">
            <v>2410</v>
          </cell>
          <cell r="F80" t="str">
            <v>４～４．５m3/h</v>
          </cell>
          <cell r="G80" t="str">
            <v>供用日</v>
          </cell>
          <cell r="H80">
            <v>2410</v>
          </cell>
        </row>
        <row r="81">
          <cell r="A81" t="str">
            <v>AF9345</v>
          </cell>
          <cell r="B81" t="str">
            <v>コンクリートスプレッダ損料</v>
          </cell>
          <cell r="C81" t="str">
            <v>ブレード式　３～７．５ｍ</v>
          </cell>
          <cell r="D81" t="str">
            <v>ｈ</v>
          </cell>
          <cell r="E81">
            <v>7890</v>
          </cell>
          <cell r="F81" t="str">
            <v>ブレード式　３～７．５ｍ</v>
          </cell>
          <cell r="G81" t="str">
            <v>ｈ</v>
          </cell>
          <cell r="H81">
            <v>7890</v>
          </cell>
        </row>
        <row r="82">
          <cell r="A82" t="str">
            <v>AF9350</v>
          </cell>
          <cell r="B82" t="str">
            <v>コンクリートフィニッシャ損料</v>
          </cell>
          <cell r="C82" t="str">
            <v>３～７．５ｍ</v>
          </cell>
          <cell r="D82" t="str">
            <v>ｈ</v>
          </cell>
          <cell r="E82">
            <v>15500</v>
          </cell>
          <cell r="F82" t="str">
            <v>３～７．５ｍ</v>
          </cell>
          <cell r="G82" t="str">
            <v>ｈ</v>
          </cell>
          <cell r="H82">
            <v>15500</v>
          </cell>
        </row>
        <row r="83">
          <cell r="A83" t="str">
            <v>AF9355</v>
          </cell>
          <cell r="B83" t="str">
            <v>コンクリートレベラー損料</v>
          </cell>
          <cell r="C83" t="str">
            <v>３～７．５ｍ</v>
          </cell>
          <cell r="D83" t="str">
            <v>ｈ</v>
          </cell>
          <cell r="E83">
            <v>11600</v>
          </cell>
          <cell r="F83" t="str">
            <v>３～７．５ｍ</v>
          </cell>
          <cell r="G83" t="str">
            <v>ｈ</v>
          </cell>
          <cell r="H83">
            <v>11600</v>
          </cell>
        </row>
        <row r="84">
          <cell r="A84" t="str">
            <v>AF9362</v>
          </cell>
          <cell r="B84" t="str">
            <v>大型ブレーカ損料</v>
          </cell>
          <cell r="C84" t="str">
            <v>油圧式　１，３００㎏級</v>
          </cell>
          <cell r="D84" t="str">
            <v>供用日</v>
          </cell>
          <cell r="E84">
            <v>8530</v>
          </cell>
          <cell r="F84" t="str">
            <v>油圧式　１，３００㎏級</v>
          </cell>
          <cell r="G84" t="str">
            <v>供用日</v>
          </cell>
          <cell r="H84">
            <v>8530</v>
          </cell>
        </row>
        <row r="85">
          <cell r="A85" t="str">
            <v>AF9363</v>
          </cell>
          <cell r="B85" t="str">
            <v>大型ブレーカ損料</v>
          </cell>
          <cell r="C85" t="str">
            <v>油圧式　１，３００㎏級</v>
          </cell>
          <cell r="D85" t="str">
            <v>運転日</v>
          </cell>
          <cell r="E85">
            <v>15800</v>
          </cell>
          <cell r="F85" t="str">
            <v>油圧式　１，３００㎏級</v>
          </cell>
          <cell r="G85" t="str">
            <v>運転日</v>
          </cell>
          <cell r="H85">
            <v>15800</v>
          </cell>
        </row>
        <row r="86">
          <cell r="A86" t="str">
            <v>AF9370</v>
          </cell>
          <cell r="B86" t="str">
            <v>クローラドリル損料</v>
          </cell>
          <cell r="C86" t="str">
            <v>油圧搭乗式　１５０㎏</v>
          </cell>
          <cell r="D86" t="str">
            <v>供用日</v>
          </cell>
          <cell r="E86">
            <v>39200</v>
          </cell>
          <cell r="F86" t="str">
            <v>油圧搭乗式　１５０㎏</v>
          </cell>
          <cell r="G86" t="str">
            <v>供用日</v>
          </cell>
          <cell r="H86">
            <v>39200</v>
          </cell>
        </row>
        <row r="87">
          <cell r="A87" t="str">
            <v>AF9744</v>
          </cell>
          <cell r="B87" t="str">
            <v>空気圧縮機損料</v>
          </cell>
          <cell r="C87" t="str">
            <v>排出ガス対策型　可搬式・エンジン掛　５．０m3/min</v>
          </cell>
          <cell r="D87" t="str">
            <v>運転日</v>
          </cell>
          <cell r="E87">
            <v>4820</v>
          </cell>
          <cell r="F87" t="str">
            <v>排出ガス対策型　可搬式・エンジン掛　５．０m3/min</v>
          </cell>
          <cell r="G87" t="str">
            <v>運転日</v>
          </cell>
          <cell r="H87">
            <v>4820</v>
          </cell>
        </row>
        <row r="88">
          <cell r="A88" t="str">
            <v>AF9910</v>
          </cell>
          <cell r="B88" t="str">
            <v>ホイールクレーン賃料</v>
          </cell>
          <cell r="C88" t="str">
            <v>排出ガス対策型　油圧式　４．８ｔ吊</v>
          </cell>
          <cell r="D88" t="str">
            <v>運転日</v>
          </cell>
          <cell r="E88">
            <v>35000</v>
          </cell>
          <cell r="F88" t="str">
            <v>排出ガス対策型　油圧式　４．８ｔ吊</v>
          </cell>
          <cell r="G88" t="str">
            <v>運転日</v>
          </cell>
          <cell r="H88">
            <v>35000</v>
          </cell>
        </row>
        <row r="89">
          <cell r="A89" t="str">
            <v>AF9911</v>
          </cell>
          <cell r="B89" t="str">
            <v>ホイールクレーン賃料</v>
          </cell>
          <cell r="C89" t="str">
            <v>排出ガス対策型　油圧式　１６ｔ吊</v>
          </cell>
          <cell r="D89" t="str">
            <v>運転日</v>
          </cell>
          <cell r="E89">
            <v>43000</v>
          </cell>
          <cell r="F89" t="str">
            <v>排出ガス対策型　油圧式　１６ｔ吊</v>
          </cell>
          <cell r="G89" t="str">
            <v>運転日</v>
          </cell>
          <cell r="H89">
            <v>43000</v>
          </cell>
        </row>
        <row r="90">
          <cell r="A90" t="str">
            <v>AF9912</v>
          </cell>
          <cell r="B90" t="str">
            <v>ホイールクレーン賃料</v>
          </cell>
          <cell r="C90" t="str">
            <v>排出ガス対策型　油圧式　２０～２２ｔ吊</v>
          </cell>
          <cell r="D90" t="str">
            <v>運転日</v>
          </cell>
          <cell r="E90">
            <v>43000</v>
          </cell>
          <cell r="F90" t="str">
            <v>排出ガス対策型　油圧式　２０～２２ｔ吊</v>
          </cell>
          <cell r="G90" t="str">
            <v>運転日</v>
          </cell>
          <cell r="H90">
            <v>43000</v>
          </cell>
        </row>
        <row r="91">
          <cell r="A91" t="str">
            <v>AF9915</v>
          </cell>
          <cell r="B91" t="str">
            <v>ホイールクレーン賃料</v>
          </cell>
          <cell r="C91" t="str">
            <v>排出ガス対策型　油圧式　２５ｔ吊</v>
          </cell>
          <cell r="D91" t="str">
            <v>運転日</v>
          </cell>
          <cell r="E91">
            <v>48000</v>
          </cell>
          <cell r="F91" t="str">
            <v>排出ガス対策型　油圧式　２５ｔ吊</v>
          </cell>
          <cell r="G91" t="str">
            <v>運転日</v>
          </cell>
          <cell r="H91">
            <v>48000</v>
          </cell>
        </row>
        <row r="92">
          <cell r="A92" t="str">
            <v>AF9954</v>
          </cell>
          <cell r="B92" t="str">
            <v>トラッククレーン賃料</v>
          </cell>
          <cell r="C92" t="str">
            <v>油圧式　４．８～４．９ｔ吊</v>
          </cell>
          <cell r="D92" t="str">
            <v>運転日</v>
          </cell>
          <cell r="E92">
            <v>30000</v>
          </cell>
          <cell r="F92" t="str">
            <v>油圧式　４．８～４．９ｔ吊</v>
          </cell>
          <cell r="G92" t="str">
            <v>運転日</v>
          </cell>
          <cell r="H92">
            <v>30000</v>
          </cell>
        </row>
        <row r="93">
          <cell r="A93" t="str">
            <v>AF9960</v>
          </cell>
          <cell r="B93" t="str">
            <v>トラッククレーン賃料</v>
          </cell>
          <cell r="C93" t="str">
            <v>油圧式　１０～１１ｔ吊</v>
          </cell>
          <cell r="D93" t="str">
            <v>運転日</v>
          </cell>
          <cell r="E93">
            <v>40000</v>
          </cell>
          <cell r="F93" t="str">
            <v>油圧式　１０～１１ｔ吊</v>
          </cell>
          <cell r="G93" t="str">
            <v>運転日</v>
          </cell>
          <cell r="H93">
            <v>40000</v>
          </cell>
        </row>
        <row r="94">
          <cell r="A94" t="str">
            <v>AF9965</v>
          </cell>
          <cell r="B94" t="str">
            <v>トラッククレーン賃料</v>
          </cell>
          <cell r="C94" t="str">
            <v>油圧式　１５～１６ｔ吊</v>
          </cell>
          <cell r="D94" t="str">
            <v>運転日</v>
          </cell>
          <cell r="E94">
            <v>40000</v>
          </cell>
          <cell r="F94" t="str">
            <v>油圧式　１５～１６ｔ吊</v>
          </cell>
          <cell r="G94" t="str">
            <v>運転日</v>
          </cell>
          <cell r="H94">
            <v>40000</v>
          </cell>
        </row>
        <row r="95">
          <cell r="A95" t="str">
            <v>AF9970</v>
          </cell>
          <cell r="B95" t="str">
            <v>トラッククレーン賃料</v>
          </cell>
          <cell r="C95" t="str">
            <v>油圧式　２０～２２ｔ吊</v>
          </cell>
          <cell r="D95" t="str">
            <v>運転日</v>
          </cell>
          <cell r="E95">
            <v>42000</v>
          </cell>
          <cell r="F95" t="str">
            <v>油圧式　２０～２２ｔ吊</v>
          </cell>
          <cell r="G95" t="str">
            <v>運転日</v>
          </cell>
          <cell r="H95">
            <v>42000</v>
          </cell>
        </row>
        <row r="96">
          <cell r="A96" t="str">
            <v>AF9975</v>
          </cell>
          <cell r="B96" t="str">
            <v>トラッククレーン賃料</v>
          </cell>
          <cell r="C96" t="str">
            <v>油圧式　２５ｔ吊</v>
          </cell>
          <cell r="D96" t="str">
            <v>運転日</v>
          </cell>
          <cell r="E96">
            <v>48000</v>
          </cell>
          <cell r="F96" t="str">
            <v>油圧式　２５ｔ吊</v>
          </cell>
          <cell r="G96" t="str">
            <v>運転日</v>
          </cell>
          <cell r="H96">
            <v>48000</v>
          </cell>
        </row>
        <row r="97">
          <cell r="A97" t="str">
            <v>AF9977</v>
          </cell>
          <cell r="B97" t="str">
            <v>トラッククレーン賃料</v>
          </cell>
          <cell r="C97" t="str">
            <v>油圧式　３５～３６ｔ吊</v>
          </cell>
          <cell r="D97" t="str">
            <v>運転日</v>
          </cell>
          <cell r="E97">
            <v>69000</v>
          </cell>
          <cell r="F97" t="str">
            <v>油圧式　３５～３６ｔ吊</v>
          </cell>
          <cell r="G97" t="str">
            <v>運転日</v>
          </cell>
          <cell r="H97">
            <v>69000</v>
          </cell>
        </row>
        <row r="98">
          <cell r="A98" t="str">
            <v>BF1200</v>
          </cell>
          <cell r="B98" t="str">
            <v>火薬</v>
          </cell>
          <cell r="C98" t="str">
            <v>３号桐</v>
          </cell>
          <cell r="D98" t="str">
            <v>㎏</v>
          </cell>
          <cell r="E98">
            <v>1590</v>
          </cell>
          <cell r="F98" t="str">
            <v>３号桐</v>
          </cell>
          <cell r="G98" t="str">
            <v>㎏</v>
          </cell>
          <cell r="H98">
            <v>1590</v>
          </cell>
        </row>
        <row r="99">
          <cell r="A99" t="str">
            <v>BF1201</v>
          </cell>
          <cell r="B99" t="str">
            <v>火薬</v>
          </cell>
          <cell r="C99" t="str">
            <v>ＡＮ－ＦＯ</v>
          </cell>
          <cell r="D99" t="str">
            <v>㎏</v>
          </cell>
          <cell r="E99">
            <v>567</v>
          </cell>
          <cell r="F99" t="str">
            <v>ＡＮ－ＦＯ</v>
          </cell>
          <cell r="G99" t="str">
            <v>㎏</v>
          </cell>
          <cell r="H99">
            <v>567</v>
          </cell>
        </row>
        <row r="100">
          <cell r="A100" t="str">
            <v>BF1210</v>
          </cell>
          <cell r="B100" t="str">
            <v>雷管</v>
          </cell>
          <cell r="C100" t="str">
            <v>電気雷管・瞬発，脚線長１．８ｍ・６号</v>
          </cell>
          <cell r="D100" t="str">
            <v>個</v>
          </cell>
          <cell r="E100">
            <v>0</v>
          </cell>
          <cell r="F100" t="str">
            <v>電気雷管・瞬発，脚線長１．８ｍ・６号</v>
          </cell>
          <cell r="G100" t="str">
            <v>個</v>
          </cell>
          <cell r="H100">
            <v>0</v>
          </cell>
        </row>
        <row r="101">
          <cell r="A101" t="str">
            <v>BF1211</v>
          </cell>
          <cell r="B101" t="str">
            <v>雷管</v>
          </cell>
          <cell r="C101" t="str">
            <v>電気雷管・瞬発，脚線長３．０ｍ・６号</v>
          </cell>
          <cell r="D101" t="str">
            <v>個</v>
          </cell>
          <cell r="E101">
            <v>424</v>
          </cell>
          <cell r="F101" t="str">
            <v>電気雷管・瞬発，脚線長３．０ｍ・６号</v>
          </cell>
          <cell r="G101" t="str">
            <v>個</v>
          </cell>
          <cell r="H101">
            <v>424</v>
          </cell>
        </row>
        <row r="102">
          <cell r="A102" t="str">
            <v>FF0100</v>
          </cell>
          <cell r="B102" t="str">
            <v>特殊作業員</v>
          </cell>
          <cell r="C102" t="str">
            <v>人</v>
          </cell>
          <cell r="D102">
            <v>15700</v>
          </cell>
          <cell r="E102" t="str">
            <v>人</v>
          </cell>
          <cell r="F102">
            <v>15700</v>
          </cell>
          <cell r="G102" t="str">
            <v>人</v>
          </cell>
          <cell r="H102">
            <v>15700</v>
          </cell>
        </row>
        <row r="103">
          <cell r="A103" t="str">
            <v>FF0200</v>
          </cell>
          <cell r="B103" t="str">
            <v>普通作業員</v>
          </cell>
          <cell r="C103" t="str">
            <v>人</v>
          </cell>
          <cell r="D103">
            <v>13900</v>
          </cell>
          <cell r="E103" t="str">
            <v>人</v>
          </cell>
          <cell r="F103">
            <v>13900</v>
          </cell>
          <cell r="G103" t="str">
            <v>人</v>
          </cell>
          <cell r="H103">
            <v>13900</v>
          </cell>
        </row>
        <row r="104">
          <cell r="A104" t="str">
            <v>FF0300</v>
          </cell>
          <cell r="B104" t="str">
            <v>軽作業員</v>
          </cell>
          <cell r="C104" t="str">
            <v>人</v>
          </cell>
          <cell r="D104">
            <v>10500</v>
          </cell>
          <cell r="E104" t="str">
            <v>人</v>
          </cell>
          <cell r="F104">
            <v>10500</v>
          </cell>
          <cell r="G104" t="str">
            <v>人</v>
          </cell>
          <cell r="H104">
            <v>10500</v>
          </cell>
        </row>
        <row r="105">
          <cell r="A105" t="str">
            <v>FF0400</v>
          </cell>
          <cell r="B105" t="str">
            <v>造園工</v>
          </cell>
          <cell r="C105" t="str">
            <v>人</v>
          </cell>
          <cell r="D105">
            <v>15300</v>
          </cell>
          <cell r="E105" t="str">
            <v>人</v>
          </cell>
          <cell r="F105">
            <v>15300</v>
          </cell>
          <cell r="G105" t="str">
            <v>人</v>
          </cell>
          <cell r="H105">
            <v>15300</v>
          </cell>
        </row>
        <row r="106">
          <cell r="A106" t="str">
            <v>FF0500</v>
          </cell>
          <cell r="B106" t="str">
            <v>法面工</v>
          </cell>
          <cell r="C106" t="str">
            <v>人</v>
          </cell>
          <cell r="D106">
            <v>17700</v>
          </cell>
          <cell r="E106" t="str">
            <v>人</v>
          </cell>
          <cell r="F106">
            <v>17700</v>
          </cell>
          <cell r="G106" t="str">
            <v>人</v>
          </cell>
          <cell r="H106">
            <v>17700</v>
          </cell>
        </row>
        <row r="107">
          <cell r="A107" t="str">
            <v>FF0600</v>
          </cell>
          <cell r="B107" t="str">
            <v>とび工</v>
          </cell>
          <cell r="C107" t="str">
            <v>人</v>
          </cell>
          <cell r="D107">
            <v>16200</v>
          </cell>
          <cell r="E107" t="str">
            <v>人</v>
          </cell>
          <cell r="F107">
            <v>16200</v>
          </cell>
          <cell r="G107" t="str">
            <v>人</v>
          </cell>
          <cell r="H107">
            <v>16200</v>
          </cell>
        </row>
        <row r="108">
          <cell r="A108" t="str">
            <v>FF0700</v>
          </cell>
          <cell r="B108" t="str">
            <v>石工</v>
          </cell>
          <cell r="C108" t="str">
            <v>人</v>
          </cell>
          <cell r="D108">
            <v>19800</v>
          </cell>
          <cell r="E108" t="str">
            <v>人</v>
          </cell>
          <cell r="F108">
            <v>19800</v>
          </cell>
          <cell r="G108" t="str">
            <v>人</v>
          </cell>
          <cell r="H108">
            <v>19800</v>
          </cell>
        </row>
        <row r="109">
          <cell r="A109" t="str">
            <v>FF0800</v>
          </cell>
          <cell r="B109" t="str">
            <v>ブロック工</v>
          </cell>
          <cell r="C109" t="str">
            <v>人</v>
          </cell>
          <cell r="D109">
            <v>20900</v>
          </cell>
          <cell r="E109" t="str">
            <v>人</v>
          </cell>
          <cell r="F109">
            <v>20900</v>
          </cell>
          <cell r="G109" t="str">
            <v>人</v>
          </cell>
          <cell r="H109">
            <v>20900</v>
          </cell>
        </row>
        <row r="110">
          <cell r="A110" t="str">
            <v>FF1300</v>
          </cell>
          <cell r="B110" t="str">
            <v>溶接工</v>
          </cell>
          <cell r="C110" t="str">
            <v>人</v>
          </cell>
          <cell r="D110">
            <v>16000</v>
          </cell>
          <cell r="E110" t="str">
            <v>人</v>
          </cell>
          <cell r="F110">
            <v>16000</v>
          </cell>
          <cell r="G110" t="str">
            <v>人</v>
          </cell>
          <cell r="H110">
            <v>16000</v>
          </cell>
        </row>
        <row r="111">
          <cell r="A111" t="str">
            <v>FF1400</v>
          </cell>
          <cell r="B111" t="str">
            <v>運転手（特殊）</v>
          </cell>
          <cell r="C111" t="str">
            <v>人</v>
          </cell>
          <cell r="D111">
            <v>16300</v>
          </cell>
          <cell r="E111" t="str">
            <v>人</v>
          </cell>
          <cell r="F111">
            <v>16300</v>
          </cell>
          <cell r="G111" t="str">
            <v>人</v>
          </cell>
          <cell r="H111">
            <v>16300</v>
          </cell>
        </row>
        <row r="112">
          <cell r="A112" t="str">
            <v>FF1500</v>
          </cell>
          <cell r="B112" t="str">
            <v>運転手（一般）</v>
          </cell>
          <cell r="C112" t="str">
            <v>人</v>
          </cell>
          <cell r="D112">
            <v>14600</v>
          </cell>
          <cell r="E112" t="str">
            <v>人</v>
          </cell>
          <cell r="F112">
            <v>14600</v>
          </cell>
          <cell r="G112" t="str">
            <v>人</v>
          </cell>
          <cell r="H112">
            <v>14600</v>
          </cell>
        </row>
        <row r="113">
          <cell r="A113" t="str">
            <v>FF1800</v>
          </cell>
          <cell r="B113" t="str">
            <v>さく岩工</v>
          </cell>
          <cell r="C113" t="str">
            <v>人</v>
          </cell>
          <cell r="D113">
            <v>17200</v>
          </cell>
          <cell r="E113" t="str">
            <v>人</v>
          </cell>
          <cell r="F113">
            <v>17200</v>
          </cell>
          <cell r="G113" t="str">
            <v>人</v>
          </cell>
          <cell r="H113">
            <v>17200</v>
          </cell>
        </row>
        <row r="114">
          <cell r="A114" t="str">
            <v>FF2500</v>
          </cell>
          <cell r="B114" t="str">
            <v>世話役</v>
          </cell>
          <cell r="C114" t="str">
            <v>人</v>
          </cell>
          <cell r="D114">
            <v>19100</v>
          </cell>
          <cell r="E114" t="str">
            <v>人</v>
          </cell>
          <cell r="F114">
            <v>19100</v>
          </cell>
          <cell r="G114" t="str">
            <v>人</v>
          </cell>
          <cell r="H114">
            <v>19100</v>
          </cell>
        </row>
        <row r="115">
          <cell r="A115" t="str">
            <v>FF3300</v>
          </cell>
          <cell r="B115" t="str">
            <v>型枠工</v>
          </cell>
          <cell r="C115" t="str">
            <v>人</v>
          </cell>
          <cell r="D115">
            <v>18200</v>
          </cell>
          <cell r="E115" t="str">
            <v>人</v>
          </cell>
          <cell r="F115">
            <v>18200</v>
          </cell>
          <cell r="G115" t="str">
            <v>人</v>
          </cell>
          <cell r="H115">
            <v>18200</v>
          </cell>
        </row>
        <row r="116">
          <cell r="A116" t="str">
            <v>FF3500</v>
          </cell>
          <cell r="B116" t="str">
            <v>左官</v>
          </cell>
          <cell r="C116" t="str">
            <v>人</v>
          </cell>
          <cell r="D116">
            <v>14800</v>
          </cell>
          <cell r="E116" t="str">
            <v>人</v>
          </cell>
          <cell r="F116">
            <v>14800</v>
          </cell>
          <cell r="G116" t="str">
            <v>人</v>
          </cell>
          <cell r="H116">
            <v>14800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諸経費"/>
      <sheetName val="細目"/>
      <sheetName val="科目"/>
      <sheetName val="種目"/>
      <sheetName val="表紙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比較表 "/>
      <sheetName val="表紙"/>
      <sheetName val="特記"/>
      <sheetName val="印刷書式"/>
      <sheetName val="出来高表紙"/>
      <sheetName val="複合単価"/>
      <sheetName val="複合単価２"/>
      <sheetName val="Dialog (1)"/>
      <sheetName val="Module1"/>
      <sheetName val="Dialog (2)"/>
      <sheetName val="Module (2)"/>
      <sheetName val="Dialog (3)"/>
      <sheetName val="Dialog (4)"/>
    </sheetNames>
    <sheetDataSet>
      <sheetData sheetId="0" refreshError="1">
        <row r="81">
          <cell r="H81">
            <v>6276760</v>
          </cell>
        </row>
        <row r="261">
          <cell r="N261">
            <v>1327000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 "/>
      <sheetName val="1階喫茶"/>
      <sheetName val="8階レストラン"/>
      <sheetName val="外構（衛星）"/>
      <sheetName val="その他工事"/>
      <sheetName val="配管工 (給排水設備)"/>
      <sheetName val="配管工 (免震)"/>
      <sheetName val="融雪部材"/>
      <sheetName val="外構配管工"/>
      <sheetName val="外構基礎"/>
      <sheetName val="設備機械工"/>
      <sheetName val="ﾀﾞｸﾄ工"/>
      <sheetName val="ﾁｬﾝﾊﾞｰ"/>
      <sheetName val="自動制御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本"/>
      <sheetName val="ﾏｸﾛｼｰﾄ"/>
      <sheetName val="頭"/>
      <sheetName val="福１"/>
      <sheetName val="Ⅰ11"/>
      <sheetName val="Ⅰ12"/>
      <sheetName val="福２"/>
      <sheetName val="福３"/>
      <sheetName val="Ⅰ31"/>
      <sheetName val="Ⅰ32"/>
      <sheetName val="Ⅰ33"/>
      <sheetName val="Ⅰ34"/>
      <sheetName val="福４"/>
      <sheetName val="Ⅰ41"/>
      <sheetName val="Ⅰ42"/>
      <sheetName val="Ⅰ43"/>
      <sheetName val="福５"/>
      <sheetName val="Ⅰ51"/>
      <sheetName val="Ⅰ52"/>
      <sheetName val="Ⅰ53"/>
      <sheetName val="福６"/>
      <sheetName val="福７"/>
      <sheetName val="福８"/>
      <sheetName val="福９"/>
      <sheetName val="生１"/>
      <sheetName val="Ⅱ11"/>
      <sheetName val="Ⅱ12"/>
      <sheetName val="生２"/>
      <sheetName val="生３"/>
      <sheetName val="Ⅱ31"/>
      <sheetName val="Ⅱ32"/>
      <sheetName val="Ⅱ33"/>
      <sheetName val="Ⅱ34"/>
      <sheetName val="生４"/>
      <sheetName val="Ⅱ41"/>
      <sheetName val="Ⅱ42"/>
      <sheetName val="生５"/>
      <sheetName val="生６"/>
      <sheetName val="生７"/>
      <sheetName val="生８"/>
      <sheetName val="生９"/>
      <sheetName val="共１"/>
      <sheetName val="11"/>
      <sheetName val="12"/>
      <sheetName val="共２"/>
      <sheetName val="共３"/>
      <sheetName val="Ⅲ31"/>
      <sheetName val="Ⅲ32"/>
      <sheetName val="共４"/>
      <sheetName val="Ⅲ41"/>
      <sheetName val="Ⅲ42"/>
      <sheetName val="Ⅲ43"/>
      <sheetName val="Ⅲ44"/>
      <sheetName val="共５"/>
      <sheetName val="共６"/>
      <sheetName val="共７"/>
      <sheetName val="共８"/>
      <sheetName val="共９"/>
      <sheetName val="共10"/>
      <sheetName val="共11"/>
      <sheetName val="共12"/>
      <sheetName val="ﾒ-ｶ-(1)"/>
      <sheetName val="ﾒ-ｶ-(2)"/>
      <sheetName val="ﾒ-ｶ-(3)"/>
      <sheetName val="ﾒ-ｶ-(4)"/>
      <sheetName val="建設物価"/>
      <sheetName val="分電盤歩掛"/>
      <sheetName val="動力盤歩掛"/>
      <sheetName val="代価表（福祉）"/>
      <sheetName val="代価表（生き）"/>
      <sheetName val="代価表（共用）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般工事"/>
      <sheetName val="改修工事"/>
      <sheetName val="同一発注"/>
      <sheetName val="元工事"/>
      <sheetName val="追加工事"/>
      <sheetName val="算出"/>
      <sheetName val="基準額"/>
      <sheetName val="表紙 "/>
      <sheetName val="種目"/>
      <sheetName val="科目"/>
      <sheetName val="細目"/>
      <sheetName val="最低基準価格"/>
      <sheetName val="付加共通仮設"/>
      <sheetName val="直接工事費の区分"/>
      <sheetName val="共通費の算出"/>
      <sheetName val="後工事の共通費の算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"/>
      <sheetName val="諸経費計算表"/>
      <sheetName val="Sheet1"/>
      <sheetName val="設計書（鏡）"/>
    </sheetNames>
    <sheetDataSet>
      <sheetData sheetId="0"/>
      <sheetData sheetId="1" refreshError="1">
        <row r="3">
          <cell r="S3" t="str">
            <v>　　　内</v>
          </cell>
          <cell r="T3" t="str">
            <v>　　　　　訳</v>
          </cell>
          <cell r="W3" t="str">
            <v>二次製品</v>
          </cell>
          <cell r="X3" t="str">
            <v>金　　額</v>
          </cell>
        </row>
        <row r="4">
          <cell r="R4">
            <v>1</v>
          </cell>
          <cell r="S4" t="str">
            <v>機械設備</v>
          </cell>
          <cell r="U4" t="str">
            <v>式</v>
          </cell>
          <cell r="V4">
            <v>1</v>
          </cell>
          <cell r="W4">
            <v>229452588</v>
          </cell>
          <cell r="X4">
            <v>246584546</v>
          </cell>
          <cell r="AA4" t="str">
            <v>　</v>
          </cell>
        </row>
        <row r="5">
          <cell r="R5">
            <v>2</v>
          </cell>
          <cell r="S5" t="str">
            <v>電気計装設備</v>
          </cell>
          <cell r="U5" t="str">
            <v>式</v>
          </cell>
          <cell r="V5">
            <v>1</v>
          </cell>
          <cell r="W5">
            <v>521346945</v>
          </cell>
          <cell r="X5">
            <v>576046837</v>
          </cell>
          <cell r="AA5" t="str">
            <v>　</v>
          </cell>
        </row>
        <row r="6">
          <cell r="R6">
            <v>3</v>
          </cell>
          <cell r="S6" t="str">
            <v>土木・建築</v>
          </cell>
          <cell r="U6" t="str">
            <v>式</v>
          </cell>
          <cell r="V6">
            <v>1</v>
          </cell>
          <cell r="W6">
            <v>440974261</v>
          </cell>
          <cell r="X6">
            <v>1260700552</v>
          </cell>
        </row>
        <row r="7">
          <cell r="R7">
            <v>4</v>
          </cell>
          <cell r="Y7" t="str">
            <v>直　工　比　率</v>
          </cell>
        </row>
        <row r="8">
          <cell r="A8" t="str">
            <v>諸経費の算出</v>
          </cell>
          <cell r="C8" t="str">
            <v>　</v>
          </cell>
          <cell r="R8">
            <v>5</v>
          </cell>
          <cell r="Y8" t="str">
            <v>機械</v>
          </cell>
          <cell r="Z8" t="str">
            <v>電気</v>
          </cell>
          <cell r="AA8" t="str">
            <v>土木</v>
          </cell>
        </row>
        <row r="9">
          <cell r="A9" t="str">
            <v>直接工事費</v>
          </cell>
          <cell r="D9">
            <v>2083331935</v>
          </cell>
          <cell r="R9">
            <v>6</v>
          </cell>
          <cell r="Y9">
            <v>0.12</v>
          </cell>
          <cell r="Z9">
            <v>0.28000000000000003</v>
          </cell>
          <cell r="AA9">
            <v>0.61</v>
          </cell>
        </row>
        <row r="10">
          <cell r="C10" t="str">
            <v>二次製品</v>
          </cell>
          <cell r="D10">
            <v>1191773794</v>
          </cell>
          <cell r="E10" t="str">
            <v xml:space="preserve">  支給品</v>
          </cell>
          <cell r="F10">
            <v>0</v>
          </cell>
          <cell r="R10">
            <v>7</v>
          </cell>
        </row>
        <row r="11">
          <cell r="A11" t="str">
            <v>仮設費</v>
          </cell>
          <cell r="B11" t="str">
            <v>積上げ</v>
          </cell>
          <cell r="D11">
            <v>0</v>
          </cell>
          <cell r="R11">
            <v>8</v>
          </cell>
        </row>
        <row r="12">
          <cell r="A12" t="str">
            <v>共通仮設費対象額計</v>
          </cell>
          <cell r="D12">
            <v>2083331935</v>
          </cell>
          <cell r="R12">
            <v>9</v>
          </cell>
        </row>
        <row r="13">
          <cell r="A13" t="str">
            <v>共通仮設費積上げ分</v>
          </cell>
          <cell r="R13">
            <v>10</v>
          </cell>
          <cell r="S13" t="str">
            <v>　</v>
          </cell>
          <cell r="U13" t="str">
            <v>　</v>
          </cell>
        </row>
        <row r="14">
          <cell r="B14" t="str">
            <v>運搬費</v>
          </cell>
          <cell r="D14">
            <v>0</v>
          </cell>
          <cell r="E14" t="str">
            <v>　</v>
          </cell>
          <cell r="S14" t="str">
            <v>　</v>
          </cell>
          <cell r="U14" t="str">
            <v>　</v>
          </cell>
          <cell r="V14" t="str">
            <v>　</v>
          </cell>
          <cell r="X14" t="str">
            <v>　</v>
          </cell>
        </row>
        <row r="15">
          <cell r="B15" t="str">
            <v>安全費</v>
          </cell>
          <cell r="D15">
            <v>0</v>
          </cell>
          <cell r="S15" t="str">
            <v>　</v>
          </cell>
          <cell r="Y15" t="str">
            <v>経　費　分　配</v>
          </cell>
        </row>
        <row r="16">
          <cell r="B16" t="str">
            <v>役務費</v>
          </cell>
          <cell r="D16">
            <v>0</v>
          </cell>
          <cell r="Y16" t="str">
            <v>機械</v>
          </cell>
          <cell r="Z16" t="str">
            <v>電気</v>
          </cell>
          <cell r="AA16" t="str">
            <v>土木</v>
          </cell>
        </row>
        <row r="17">
          <cell r="B17" t="str">
            <v>環境対策費</v>
          </cell>
          <cell r="D17">
            <v>0</v>
          </cell>
          <cell r="S17" t="str">
            <v>直接工事費計</v>
          </cell>
          <cell r="V17" t="str">
            <v>　</v>
          </cell>
          <cell r="W17">
            <v>1191773794</v>
          </cell>
          <cell r="X17">
            <v>2083331935</v>
          </cell>
        </row>
        <row r="18">
          <cell r="A18" t="str">
            <v>工事区分</v>
          </cell>
          <cell r="B18">
            <v>1</v>
          </cell>
          <cell r="D18" t="str">
            <v>開削工事等</v>
          </cell>
          <cell r="T18" t="str">
            <v>運搬費</v>
          </cell>
          <cell r="U18" t="str">
            <v>式</v>
          </cell>
          <cell r="V18">
            <v>1</v>
          </cell>
          <cell r="X18">
            <v>18333321</v>
          </cell>
          <cell r="Y18">
            <v>2199998</v>
          </cell>
          <cell r="Z18">
            <v>5133329</v>
          </cell>
          <cell r="AA18">
            <v>11183325</v>
          </cell>
        </row>
        <row r="19">
          <cell r="B19" t="str">
            <v xml:space="preserve"> </v>
          </cell>
          <cell r="D19" t="str">
            <v xml:space="preserve"> </v>
          </cell>
          <cell r="T19" t="str">
            <v>準備費</v>
          </cell>
          <cell r="U19" t="str">
            <v>〃</v>
          </cell>
          <cell r="V19">
            <v>1</v>
          </cell>
          <cell r="X19">
            <v>7436000</v>
          </cell>
          <cell r="Y19">
            <v>892320</v>
          </cell>
          <cell r="Z19">
            <v>2082080</v>
          </cell>
          <cell r="AA19">
            <v>4535960</v>
          </cell>
        </row>
        <row r="20">
          <cell r="T20" t="str">
            <v>仮設費</v>
          </cell>
          <cell r="U20" t="str">
            <v>〃</v>
          </cell>
          <cell r="V20">
            <v>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A21" t="str">
            <v>共通仮設費</v>
          </cell>
          <cell r="T21" t="str">
            <v>役務費</v>
          </cell>
          <cell r="U21" t="str">
            <v>〃</v>
          </cell>
          <cell r="V21">
            <v>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A22" t="str">
            <v>運搬費</v>
          </cell>
          <cell r="B22" t="str">
            <v>対象額＝直接工事費＝</v>
          </cell>
          <cell r="D22">
            <v>2083331935</v>
          </cell>
          <cell r="T22" t="str">
            <v>技術管理費</v>
          </cell>
          <cell r="U22" t="str">
            <v>〃</v>
          </cell>
          <cell r="V22">
            <v>1</v>
          </cell>
          <cell r="X22">
            <v>1000000</v>
          </cell>
          <cell r="Y22">
            <v>120000</v>
          </cell>
          <cell r="Z22">
            <v>280000</v>
          </cell>
          <cell r="AA22">
            <v>610000</v>
          </cell>
        </row>
        <row r="23">
          <cell r="B23" t="str">
            <v>積上げ</v>
          </cell>
          <cell r="E23">
            <v>0</v>
          </cell>
          <cell r="T23" t="str">
            <v>営繕損料</v>
          </cell>
          <cell r="U23" t="str">
            <v>〃</v>
          </cell>
          <cell r="V23">
            <v>1</v>
          </cell>
          <cell r="X23">
            <v>21101012</v>
          </cell>
          <cell r="Y23">
            <v>2532121</v>
          </cell>
          <cell r="Z23">
            <v>5908283</v>
          </cell>
          <cell r="AA23">
            <v>12871617</v>
          </cell>
        </row>
        <row r="24">
          <cell r="A24" t="str">
            <v xml:space="preserve">   運搬費率</v>
          </cell>
          <cell r="B24">
            <v>2083331935</v>
          </cell>
          <cell r="C24" t="str">
            <v>^-0.1828×44.5=</v>
          </cell>
          <cell r="E24">
            <v>0.88</v>
          </cell>
          <cell r="F24" t="str">
            <v>%</v>
          </cell>
          <cell r="T24" t="str">
            <v>安全費</v>
          </cell>
          <cell r="U24" t="str">
            <v>〃</v>
          </cell>
          <cell r="V24">
            <v>1</v>
          </cell>
          <cell r="X24">
            <v>4431212</v>
          </cell>
          <cell r="Y24">
            <v>531745</v>
          </cell>
          <cell r="Z24">
            <v>1240739</v>
          </cell>
          <cell r="AA24">
            <v>2703039</v>
          </cell>
        </row>
        <row r="25">
          <cell r="B25">
            <v>2083331935</v>
          </cell>
          <cell r="C25" t="str">
            <v>× 0.88%=</v>
          </cell>
          <cell r="E25">
            <v>18333321</v>
          </cell>
          <cell r="T25" t="str">
            <v>労務者輸送費</v>
          </cell>
          <cell r="U25" t="str">
            <v>〃</v>
          </cell>
          <cell r="V25">
            <v>1</v>
          </cell>
          <cell r="X25">
            <v>800000</v>
          </cell>
          <cell r="Y25">
            <v>96000</v>
          </cell>
          <cell r="Z25">
            <v>224000</v>
          </cell>
          <cell r="AA25">
            <v>488000</v>
          </cell>
        </row>
        <row r="26">
          <cell r="D26" t="str">
            <v>計</v>
          </cell>
          <cell r="E26">
            <v>18333321</v>
          </cell>
          <cell r="T26" t="str">
            <v>環境対策費</v>
          </cell>
          <cell r="U26" t="str">
            <v>〃</v>
          </cell>
          <cell r="V26">
            <v>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A27" t="str">
            <v>準備費</v>
          </cell>
          <cell r="B27" t="str">
            <v>対象額＝直接工事費＝</v>
          </cell>
          <cell r="D27">
            <v>2083331</v>
          </cell>
          <cell r="E27" t="str">
            <v>千円</v>
          </cell>
          <cell r="S27" t="str">
            <v>共通仮設費計</v>
          </cell>
          <cell r="X27">
            <v>53101545</v>
          </cell>
          <cell r="Y27">
            <v>6372184</v>
          </cell>
          <cell r="Z27">
            <v>14868431</v>
          </cell>
          <cell r="AA27">
            <v>32391941</v>
          </cell>
        </row>
        <row r="28">
          <cell r="B28">
            <v>2083331</v>
          </cell>
          <cell r="C28" t="str">
            <v>×0.0035＋145=</v>
          </cell>
          <cell r="E28">
            <v>7436000</v>
          </cell>
          <cell r="V28" t="str">
            <v>　</v>
          </cell>
          <cell r="X28" t="str">
            <v>　</v>
          </cell>
          <cell r="Y28">
            <v>0</v>
          </cell>
          <cell r="Z28">
            <v>0</v>
          </cell>
          <cell r="AA28">
            <v>0</v>
          </cell>
        </row>
        <row r="29">
          <cell r="A29" t="str">
            <v>仮設費</v>
          </cell>
          <cell r="B29" t="str">
            <v>積上げ</v>
          </cell>
          <cell r="E29">
            <v>0</v>
          </cell>
          <cell r="S29" t="str">
            <v>純工事費</v>
          </cell>
          <cell r="X29">
            <v>2136433480</v>
          </cell>
        </row>
        <row r="30">
          <cell r="A30" t="str">
            <v>役務費</v>
          </cell>
          <cell r="B30" t="str">
            <v>積上げ</v>
          </cell>
          <cell r="E30">
            <v>0</v>
          </cell>
          <cell r="T30" t="str">
            <v>現場管理費</v>
          </cell>
          <cell r="U30" t="str">
            <v>式</v>
          </cell>
          <cell r="V30">
            <v>1</v>
          </cell>
          <cell r="X30">
            <v>115540993</v>
          </cell>
          <cell r="Y30">
            <v>13864919</v>
          </cell>
          <cell r="Z30">
            <v>32351478</v>
          </cell>
          <cell r="AA30">
            <v>70480005</v>
          </cell>
        </row>
        <row r="31">
          <cell r="A31" t="str">
            <v>技術管理費</v>
          </cell>
          <cell r="B31" t="str">
            <v>対象額＝直接工事費＝</v>
          </cell>
          <cell r="D31">
            <v>2083331935</v>
          </cell>
          <cell r="S31" t="str">
            <v>工事原価</v>
          </cell>
          <cell r="X31">
            <v>2251974473</v>
          </cell>
        </row>
        <row r="32">
          <cell r="B32" t="str">
            <v>率計算</v>
          </cell>
          <cell r="C32" t="str">
            <v/>
          </cell>
          <cell r="D32" t="str">
            <v/>
          </cell>
          <cell r="E32">
            <v>1000000</v>
          </cell>
          <cell r="T32" t="str">
            <v>一般管理費</v>
          </cell>
          <cell r="U32" t="str">
            <v>式</v>
          </cell>
          <cell r="V32">
            <v>1</v>
          </cell>
          <cell r="X32">
            <v>258976527</v>
          </cell>
          <cell r="Y32">
            <v>31077183</v>
          </cell>
          <cell r="Z32">
            <v>72513427</v>
          </cell>
          <cell r="AA32">
            <v>157975681</v>
          </cell>
        </row>
        <row r="33">
          <cell r="D33" t="str">
            <v>対象金額計</v>
          </cell>
          <cell r="E33">
            <v>2110101256</v>
          </cell>
          <cell r="S33" t="str">
            <v>　</v>
          </cell>
          <cell r="Y33">
            <v>0</v>
          </cell>
          <cell r="Z33">
            <v>0</v>
          </cell>
          <cell r="AA33">
            <v>0</v>
          </cell>
        </row>
        <row r="34">
          <cell r="A34" t="str">
            <v>営繕損料</v>
          </cell>
          <cell r="B34" t="str">
            <v>率計算</v>
          </cell>
          <cell r="C34">
            <v>2110101256</v>
          </cell>
          <cell r="D34" t="str">
            <v>× 0.010=</v>
          </cell>
          <cell r="E34">
            <v>21101012</v>
          </cell>
          <cell r="F34" t="str">
            <v>採用値</v>
          </cell>
          <cell r="S34" t="str">
            <v>工事価格</v>
          </cell>
          <cell r="V34">
            <v>1</v>
          </cell>
          <cell r="X34">
            <v>2510951000</v>
          </cell>
        </row>
        <row r="35">
          <cell r="B35" t="str">
            <v xml:space="preserve">      限度額</v>
          </cell>
          <cell r="C35">
            <v>30000000</v>
          </cell>
          <cell r="D35" t="str">
            <v>× 0.015=</v>
          </cell>
          <cell r="E35">
            <v>450000</v>
          </cell>
          <cell r="F35" t="str">
            <v/>
          </cell>
          <cell r="Y35">
            <v>0</v>
          </cell>
          <cell r="Z35">
            <v>0</v>
          </cell>
          <cell r="AA35">
            <v>0</v>
          </cell>
        </row>
        <row r="36">
          <cell r="D36" t="str">
            <v>採用金額</v>
          </cell>
          <cell r="E36">
            <v>21101012</v>
          </cell>
          <cell r="S36" t="str">
            <v>消費税相当額</v>
          </cell>
          <cell r="U36" t="str">
            <v>式</v>
          </cell>
          <cell r="X36">
            <v>125547550</v>
          </cell>
        </row>
        <row r="37">
          <cell r="A37" t="str">
            <v>労務者輸送費</v>
          </cell>
          <cell r="B37" t="str">
            <v>率計算</v>
          </cell>
          <cell r="C37">
            <v>100000000</v>
          </cell>
          <cell r="D37" t="str">
            <v>× 0.008=</v>
          </cell>
          <cell r="E37">
            <v>800000</v>
          </cell>
          <cell r="F37" t="str">
            <v/>
          </cell>
        </row>
        <row r="38">
          <cell r="B38" t="str">
            <v xml:space="preserve">      限度額</v>
          </cell>
          <cell r="C38">
            <v>100000000</v>
          </cell>
          <cell r="D38" t="str">
            <v>× 0.008=</v>
          </cell>
          <cell r="E38">
            <v>800000</v>
          </cell>
          <cell r="F38" t="str">
            <v/>
          </cell>
          <cell r="S38" t="str">
            <v>本工事費</v>
          </cell>
          <cell r="X38">
            <v>2636498550</v>
          </cell>
        </row>
        <row r="39">
          <cell r="D39" t="str">
            <v>採用金額</v>
          </cell>
          <cell r="E39">
            <v>800000</v>
          </cell>
        </row>
        <row r="40">
          <cell r="A40" t="str">
            <v>安全費</v>
          </cell>
          <cell r="B40" t="str">
            <v>積上げ</v>
          </cell>
          <cell r="E40">
            <v>0</v>
          </cell>
        </row>
        <row r="41">
          <cell r="B41" t="str">
            <v>率計算</v>
          </cell>
          <cell r="C41">
            <v>2110101256</v>
          </cell>
          <cell r="D41" t="str">
            <v>× 0.0021=</v>
          </cell>
          <cell r="E41">
            <v>4431212</v>
          </cell>
          <cell r="F41" t="str">
            <v>採用値</v>
          </cell>
        </row>
        <row r="42">
          <cell r="B42" t="str">
            <v xml:space="preserve">      限度額</v>
          </cell>
          <cell r="C42">
            <v>500000000</v>
          </cell>
          <cell r="D42" t="str">
            <v>× 0.0021=</v>
          </cell>
          <cell r="E42">
            <v>1050000</v>
          </cell>
          <cell r="F42" t="str">
            <v/>
          </cell>
        </row>
        <row r="43">
          <cell r="D43" t="str">
            <v>採用金額</v>
          </cell>
          <cell r="E43">
            <v>4431212</v>
          </cell>
        </row>
        <row r="44">
          <cell r="A44" t="str">
            <v>環境対策費</v>
          </cell>
          <cell r="B44" t="str">
            <v>積上げ</v>
          </cell>
          <cell r="E44" t="str">
            <v xml:space="preserve"> </v>
          </cell>
        </row>
        <row r="45">
          <cell r="A45" t="str">
            <v xml:space="preserve">   環境対策経費率</v>
          </cell>
          <cell r="B45" t="str">
            <v xml:space="preserve"> </v>
          </cell>
          <cell r="C45" t="str">
            <v xml:space="preserve"> </v>
          </cell>
          <cell r="E45">
            <v>0</v>
          </cell>
          <cell r="F45" t="str">
            <v>%</v>
          </cell>
        </row>
        <row r="46">
          <cell r="B46" t="str">
            <v>　 0.00%</v>
          </cell>
          <cell r="C46" t="str">
            <v>＋ 0.00%=</v>
          </cell>
          <cell r="E46">
            <v>0</v>
          </cell>
          <cell r="F46" t="str">
            <v>%</v>
          </cell>
        </row>
        <row r="47">
          <cell r="B47">
            <v>2083331935</v>
          </cell>
          <cell r="C47" t="str">
            <v>× 0.00%=</v>
          </cell>
          <cell r="E47">
            <v>0</v>
          </cell>
        </row>
        <row r="48">
          <cell r="D48" t="str">
            <v>計</v>
          </cell>
          <cell r="E48">
            <v>0</v>
          </cell>
        </row>
        <row r="49">
          <cell r="A49" t="str">
            <v>共通仮設費計</v>
          </cell>
          <cell r="E49">
            <v>53101545</v>
          </cell>
        </row>
        <row r="50">
          <cell r="A50" t="str">
            <v>純工事費</v>
          </cell>
          <cell r="E50">
            <v>2136433480</v>
          </cell>
        </row>
        <row r="51">
          <cell r="C51" t="str">
            <v>二次製品×1/2</v>
          </cell>
          <cell r="E51">
            <v>-595886897</v>
          </cell>
        </row>
        <row r="52">
          <cell r="D52" t="str">
            <v>対象金額</v>
          </cell>
          <cell r="E52">
            <v>1540546583</v>
          </cell>
        </row>
        <row r="53">
          <cell r="A53" t="str">
            <v>現場管理費</v>
          </cell>
          <cell r="B53" t="str">
            <v>率計算</v>
          </cell>
          <cell r="C53">
            <v>1540546583</v>
          </cell>
          <cell r="D53" t="str">
            <v>× 0.075=</v>
          </cell>
          <cell r="E53">
            <v>115540993</v>
          </cell>
          <cell r="F53" t="str">
            <v>採用値</v>
          </cell>
        </row>
        <row r="54">
          <cell r="B54" t="str">
            <v xml:space="preserve">      限度額</v>
          </cell>
          <cell r="C54">
            <v>100000000</v>
          </cell>
          <cell r="D54" t="str">
            <v>× 0.075=</v>
          </cell>
          <cell r="E54">
            <v>7500000</v>
          </cell>
          <cell r="F54" t="str">
            <v/>
          </cell>
        </row>
        <row r="55">
          <cell r="D55" t="str">
            <v>採用金額</v>
          </cell>
          <cell r="E55">
            <v>115540993</v>
          </cell>
        </row>
        <row r="56">
          <cell r="A56" t="str">
            <v>工事原価</v>
          </cell>
          <cell r="E56">
            <v>2251974473</v>
          </cell>
        </row>
        <row r="57">
          <cell r="A57" t="str">
            <v>一般管理費</v>
          </cell>
          <cell r="B57" t="str">
            <v>率計算</v>
          </cell>
          <cell r="C57">
            <v>2251974473</v>
          </cell>
          <cell r="D57" t="str">
            <v>× 0.115=</v>
          </cell>
          <cell r="E57">
            <v>258977064</v>
          </cell>
          <cell r="F57" t="str">
            <v>採用値</v>
          </cell>
        </row>
        <row r="58">
          <cell r="B58" t="str">
            <v xml:space="preserve">      限度額</v>
          </cell>
          <cell r="C58">
            <v>200000000</v>
          </cell>
          <cell r="D58" t="str">
            <v>× 0.120=</v>
          </cell>
          <cell r="E58">
            <v>24000000</v>
          </cell>
          <cell r="F58" t="str">
            <v/>
          </cell>
        </row>
        <row r="59">
          <cell r="D59" t="str">
            <v>採用金額</v>
          </cell>
          <cell r="E59">
            <v>258977064</v>
          </cell>
        </row>
        <row r="60">
          <cell r="D60" t="str">
            <v>調整金額</v>
          </cell>
          <cell r="E60">
            <v>-537</v>
          </cell>
        </row>
        <row r="61">
          <cell r="D61" t="str">
            <v>計</v>
          </cell>
          <cell r="E61">
            <v>258976527</v>
          </cell>
        </row>
        <row r="62">
          <cell r="A62" t="str">
            <v>工事価格</v>
          </cell>
          <cell r="E62">
            <v>2510951000</v>
          </cell>
        </row>
        <row r="63">
          <cell r="A63" t="str">
            <v>消費税相当額</v>
          </cell>
          <cell r="E63">
            <v>125547550</v>
          </cell>
        </row>
        <row r="64">
          <cell r="A64" t="str">
            <v>本工事費</v>
          </cell>
          <cell r="E64">
            <v>2636498550</v>
          </cell>
        </row>
      </sheetData>
      <sheetData sheetId="2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"/>
      <sheetName val="総括表"/>
      <sheetName val="設計書"/>
      <sheetName val="印刷書式"/>
      <sheetName val="数量調書"/>
      <sheetName val="単価表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指標"/>
      <sheetName val="μ"/>
      <sheetName val="ｸﾞﾙｰﾋﾟﾝｸﾞ"/>
      <sheetName val="１ｸﾞﾙｰﾌﾟ"/>
      <sheetName val="2ｸﾞﾙｰﾌﾟ"/>
      <sheetName val="3ｸﾞﾙｰﾌﾟ"/>
      <sheetName val="CFｸﾞﾗﾌ"/>
      <sheetName val="SCｸﾞﾙｰﾌﾟ"/>
      <sheetName val="  表シート  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☆県書式原紙"/>
      <sheetName val="☆バルブ操作室"/>
      <sheetName val="_バルブ操作室"/>
    </sheetNames>
    <sheetDataSet>
      <sheetData sheetId="0" refreshError="1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目次"/>
      <sheetName val="盤労務費"/>
      <sheetName val="電気器具"/>
      <sheetName val="見積比較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１"/>
      <sheetName val="１号池"/>
      <sheetName val="電灯設備"/>
      <sheetName val="電話設備"/>
      <sheetName val="屋外灯"/>
      <sheetName val="２号池"/>
      <sheetName val="電灯設備(2)"/>
      <sheetName val="電話設備 (2)"/>
      <sheetName val="単価比較表"/>
      <sheetName val="見積比較表"/>
      <sheetName val="複２"/>
      <sheetName val="複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定"/>
      <sheetName val="表紙"/>
      <sheetName val="種目"/>
      <sheetName val="科目"/>
      <sheetName val="細目"/>
      <sheetName val="工事別集計"/>
      <sheetName val="細目明細"/>
      <sheetName val="特工"/>
      <sheetName val="特定"/>
      <sheetName val="共通費"/>
      <sheetName val="比率表"/>
      <sheetName val="最低基準額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名称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集"/>
      <sheetName val="単価集２"/>
      <sheetName val="塗装"/>
      <sheetName val="塗装２"/>
      <sheetName val="流し台"/>
      <sheetName val="ガラ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設計書"/>
      <sheetName val="２次製品"/>
      <sheetName val="表紙"/>
      <sheetName val="印刷書式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２次製品"/>
      <sheetName val="表紙"/>
      <sheetName val="印刷書式"/>
      <sheetName val="継続部分払年度末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明細(仮接）"/>
      <sheetName val="荷揚設備"/>
      <sheetName val="仮設運搬"/>
      <sheetName val="明細(土工）"/>
      <sheetName val="明細(ｺﾝｸﾘｰﾄ)"/>
      <sheetName val="明細(鉄筋）"/>
      <sheetName val="明細(鉄骨）"/>
      <sheetName val="別紙明細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名　　称</v>
          </cell>
          <cell r="D2" t="str">
            <v>摘　　要</v>
          </cell>
          <cell r="E2" t="str">
            <v>数　量</v>
          </cell>
          <cell r="F2" t="str">
            <v>単位</v>
          </cell>
          <cell r="G2" t="str">
            <v>単　価</v>
          </cell>
          <cell r="H2" t="str">
            <v>金　額</v>
          </cell>
        </row>
        <row r="3">
          <cell r="B3" t="str">
            <v>(A)直接工事費</v>
          </cell>
        </row>
        <row r="4">
          <cell r="C4" t="str">
            <v>知能物理工学科棟</v>
          </cell>
        </row>
        <row r="5">
          <cell r="B5" t="str">
            <v>Ⅰ.建築工事</v>
          </cell>
        </row>
        <row r="6">
          <cell r="B6" t="str">
            <v>（1）直接仮設</v>
          </cell>
        </row>
        <row r="7">
          <cell r="C7" t="str">
            <v>やりかた</v>
          </cell>
          <cell r="D7" t="str">
            <v>一　式</v>
          </cell>
          <cell r="E7" t="str">
            <v>一　式</v>
          </cell>
          <cell r="F7">
            <v>0</v>
          </cell>
          <cell r="G7">
            <v>0</v>
          </cell>
          <cell r="H7">
            <v>0</v>
          </cell>
        </row>
        <row r="8">
          <cell r="C8" t="str">
            <v>墨出し</v>
          </cell>
          <cell r="D8" t="str">
            <v>一　式</v>
          </cell>
          <cell r="E8" t="str">
            <v>一　式</v>
          </cell>
          <cell r="F8">
            <v>0</v>
          </cell>
          <cell r="G8">
            <v>0</v>
          </cell>
          <cell r="H8">
            <v>0</v>
          </cell>
        </row>
        <row r="9">
          <cell r="C9" t="str">
            <v>外部足場</v>
          </cell>
          <cell r="D9" t="str">
            <v>枠組階段
安全手すり共</v>
          </cell>
          <cell r="E9" t="str">
            <v>一　式</v>
          </cell>
          <cell r="F9">
            <v>0</v>
          </cell>
          <cell r="G9">
            <v>0</v>
          </cell>
          <cell r="H9">
            <v>0</v>
          </cell>
        </row>
        <row r="10">
          <cell r="C10" t="str">
            <v>基礎階足場</v>
          </cell>
          <cell r="D10" t="str">
            <v>一　式</v>
          </cell>
          <cell r="E10" t="str">
            <v>一　式</v>
          </cell>
          <cell r="F10">
            <v>0</v>
          </cell>
          <cell r="G10">
            <v>0</v>
          </cell>
          <cell r="H10">
            <v>0</v>
          </cell>
        </row>
        <row r="11">
          <cell r="C11" t="str">
            <v>内部足場</v>
          </cell>
          <cell r="D11" t="str">
            <v>鋼製組立足場
脚立足場</v>
          </cell>
          <cell r="E11" t="str">
            <v>一　式</v>
          </cell>
          <cell r="F11">
            <v>0</v>
          </cell>
          <cell r="G11">
            <v>0</v>
          </cell>
          <cell r="H11">
            <v>0</v>
          </cell>
        </row>
        <row r="12">
          <cell r="C12" t="str">
            <v>災害防止</v>
          </cell>
          <cell r="D12" t="str">
            <v>ネット状養生シート</v>
          </cell>
          <cell r="E12" t="str">
            <v>一　式</v>
          </cell>
          <cell r="F12">
            <v>0</v>
          </cell>
          <cell r="G12">
            <v>0</v>
          </cell>
          <cell r="H12">
            <v>0</v>
          </cell>
        </row>
        <row r="13">
          <cell r="C13" t="str">
            <v>荷揚設備</v>
          </cell>
          <cell r="D13" t="str">
            <v>一　式</v>
          </cell>
          <cell r="E13" t="str">
            <v>一　式</v>
          </cell>
          <cell r="F13">
            <v>0</v>
          </cell>
          <cell r="G13">
            <v>0</v>
          </cell>
          <cell r="H13">
            <v>0</v>
          </cell>
        </row>
        <row r="14">
          <cell r="C14" t="str">
            <v>仮設運搬</v>
          </cell>
          <cell r="D14" t="str">
            <v>一　式</v>
          </cell>
          <cell r="E14" t="str">
            <v>一　式</v>
          </cell>
          <cell r="F14">
            <v>0</v>
          </cell>
          <cell r="G14">
            <v>0</v>
          </cell>
          <cell r="H14">
            <v>0</v>
          </cell>
        </row>
        <row r="15">
          <cell r="C15" t="str">
            <v>小　計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7">
          <cell r="B17" t="str">
            <v>（2）土    工</v>
          </cell>
        </row>
        <row r="18">
          <cell r="C18" t="str">
            <v>根切り</v>
          </cell>
          <cell r="D18" t="str">
            <v>ﾊﾞｯｸﾎｳ1.0ｍ3
総掘り部</v>
          </cell>
          <cell r="E18">
            <v>1253</v>
          </cell>
          <cell r="F18" t="str">
            <v>ｍ3</v>
          </cell>
          <cell r="G18">
            <v>0</v>
          </cell>
          <cell r="H18">
            <v>0</v>
          </cell>
        </row>
        <row r="19">
          <cell r="C19" t="str">
            <v>根切り</v>
          </cell>
          <cell r="D19" t="str">
            <v>基礎部分</v>
          </cell>
          <cell r="E19">
            <v>2766</v>
          </cell>
          <cell r="F19" t="str">
            <v>ｍ3</v>
          </cell>
          <cell r="G19">
            <v>0</v>
          </cell>
          <cell r="H19">
            <v>0</v>
          </cell>
        </row>
        <row r="20">
          <cell r="C20" t="str">
            <v>床　付</v>
          </cell>
          <cell r="D20" t="str">
            <v>人力
総掘り部</v>
          </cell>
          <cell r="E20">
            <v>544</v>
          </cell>
          <cell r="F20" t="str">
            <v>㎡</v>
          </cell>
          <cell r="G20">
            <v>0</v>
          </cell>
          <cell r="H20">
            <v>0</v>
          </cell>
        </row>
        <row r="21">
          <cell r="C21" t="str">
            <v>床　付</v>
          </cell>
          <cell r="D21" t="str">
            <v>人力
基礎部分</v>
          </cell>
          <cell r="E21">
            <v>254</v>
          </cell>
          <cell r="F21" t="str">
            <v>㎡</v>
          </cell>
          <cell r="G21">
            <v>0</v>
          </cell>
          <cell r="H21">
            <v>0</v>
          </cell>
        </row>
        <row r="22">
          <cell r="C22" t="str">
            <v>埋戻し</v>
          </cell>
          <cell r="D22" t="str">
            <v>ﾊﾞｯｸﾎｳ0.6ｍ3
総掘り部</v>
          </cell>
          <cell r="E22">
            <v>947</v>
          </cell>
          <cell r="F22" t="str">
            <v>ｍ3</v>
          </cell>
          <cell r="G22">
            <v>0</v>
          </cell>
          <cell r="H22">
            <v>0</v>
          </cell>
        </row>
        <row r="23">
          <cell r="C23" t="str">
            <v>埋戻し</v>
          </cell>
          <cell r="D23" t="str">
            <v>ﾊﾞｯｸﾎｳ0.6ｍ3
基礎部分</v>
          </cell>
          <cell r="E23">
            <v>868</v>
          </cell>
          <cell r="F23" t="str">
            <v>ｍ3</v>
          </cell>
          <cell r="G23">
            <v>0</v>
          </cell>
          <cell r="H23">
            <v>0</v>
          </cell>
        </row>
        <row r="24">
          <cell r="C24" t="str">
            <v>盛土</v>
          </cell>
          <cell r="D24" t="str">
            <v>ﾊﾞｯｸﾎｳ0.6ｍ3
建物内部</v>
          </cell>
          <cell r="E24">
            <v>2.2000000000000002</v>
          </cell>
          <cell r="F24" t="str">
            <v>ｍ3</v>
          </cell>
          <cell r="G24">
            <v>0</v>
          </cell>
          <cell r="H24">
            <v>0</v>
          </cell>
        </row>
        <row r="25">
          <cell r="C25" t="str">
            <v>盛土</v>
          </cell>
          <cell r="D25" t="str">
            <v>ﾊﾞｯｸﾎｳ0.6ｍ3
建物外部</v>
          </cell>
          <cell r="E25">
            <v>20.8</v>
          </cell>
          <cell r="F25" t="str">
            <v>ｍ3</v>
          </cell>
          <cell r="G25">
            <v>0</v>
          </cell>
          <cell r="H25">
            <v>0</v>
          </cell>
        </row>
        <row r="26">
          <cell r="C26" t="str">
            <v>不用土処分</v>
          </cell>
          <cell r="D26" t="str">
            <v>ﾀﾞﾝﾌﾟﾄﾗｯｸ10t運搬　7ｋｍ</v>
          </cell>
          <cell r="E26">
            <v>2181</v>
          </cell>
          <cell r="F26" t="str">
            <v>ｍ3</v>
          </cell>
          <cell r="G26">
            <v>0</v>
          </cell>
          <cell r="H26">
            <v>0</v>
          </cell>
        </row>
        <row r="27">
          <cell r="C27" t="str">
            <v>捨土処分費</v>
          </cell>
          <cell r="D27">
            <v>2181</v>
          </cell>
          <cell r="E27">
            <v>2181</v>
          </cell>
          <cell r="F27" t="str">
            <v>ｍ3</v>
          </cell>
          <cell r="G27">
            <v>0</v>
          </cell>
          <cell r="H27">
            <v>0</v>
          </cell>
        </row>
        <row r="28">
          <cell r="C28" t="str">
            <v>杭間ざらい</v>
          </cell>
          <cell r="D28" t="str">
            <v>一 式</v>
          </cell>
          <cell r="E28" t="str">
            <v>一 式</v>
          </cell>
          <cell r="F28">
            <v>0</v>
          </cell>
          <cell r="G28">
            <v>0</v>
          </cell>
          <cell r="H28">
            <v>0</v>
          </cell>
        </row>
        <row r="29">
          <cell r="C29" t="str">
            <v>土工機械運搬</v>
          </cell>
          <cell r="D29" t="str">
            <v>一 式</v>
          </cell>
          <cell r="E29" t="str">
            <v>一 式</v>
          </cell>
          <cell r="F29">
            <v>803500</v>
          </cell>
          <cell r="G29">
            <v>803500</v>
          </cell>
          <cell r="H29">
            <v>803500</v>
          </cell>
        </row>
        <row r="30">
          <cell r="C30" t="str">
            <v>小　計</v>
          </cell>
          <cell r="D30">
            <v>803500</v>
          </cell>
          <cell r="E30">
            <v>803500</v>
          </cell>
          <cell r="F30">
            <v>803500</v>
          </cell>
          <cell r="G30">
            <v>803500</v>
          </cell>
          <cell r="H30">
            <v>803500</v>
          </cell>
        </row>
        <row r="32">
          <cell r="B32" t="str">
            <v>（3）地    業</v>
          </cell>
        </row>
        <row r="33">
          <cell r="C33" t="str">
            <v>既製コンクリート杭</v>
          </cell>
          <cell r="D33" t="str">
            <v>運搬共、ＰＨＣφ600
(SC5m＋A種6m)</v>
          </cell>
          <cell r="E33">
            <v>21</v>
          </cell>
          <cell r="F33" t="str">
            <v>本</v>
          </cell>
          <cell r="G33">
            <v>0</v>
          </cell>
          <cell r="H33">
            <v>0</v>
          </cell>
        </row>
        <row r="34">
          <cell r="C34" t="str">
            <v>既製コンクリート杭</v>
          </cell>
          <cell r="D34" t="str">
            <v>運搬共、ＰＨＣφ600
(SC5m＋A種7m)</v>
          </cell>
          <cell r="E34">
            <v>2</v>
          </cell>
          <cell r="F34" t="str">
            <v>本</v>
          </cell>
          <cell r="G34">
            <v>0</v>
          </cell>
          <cell r="H34">
            <v>0</v>
          </cell>
        </row>
        <row r="35">
          <cell r="C35" t="str">
            <v>既製コンクリート杭</v>
          </cell>
          <cell r="D35" t="str">
            <v>運搬共、ＰＨＣφ600
(SC5m＋A種10m)</v>
          </cell>
          <cell r="E35">
            <v>47</v>
          </cell>
          <cell r="F35" t="str">
            <v>本</v>
          </cell>
          <cell r="G35">
            <v>0</v>
          </cell>
          <cell r="H35">
            <v>0</v>
          </cell>
        </row>
        <row r="36">
          <cell r="C36" t="str">
            <v>既製コンクリート杭</v>
          </cell>
          <cell r="D36" t="str">
            <v>運搬共、ＰＨＣφ600
(SC5m＋A種11m)</v>
          </cell>
          <cell r="E36">
            <v>2</v>
          </cell>
          <cell r="F36" t="str">
            <v>本</v>
          </cell>
          <cell r="G36">
            <v>0</v>
          </cell>
          <cell r="H36">
            <v>0</v>
          </cell>
        </row>
        <row r="37">
          <cell r="C37" t="str">
            <v>杭材料荷降し費</v>
          </cell>
          <cell r="D37" t="str">
            <v>一 式</v>
          </cell>
          <cell r="E37" t="str">
            <v>一 式</v>
          </cell>
          <cell r="F37">
            <v>648000</v>
          </cell>
          <cell r="G37">
            <v>648000</v>
          </cell>
          <cell r="H37">
            <v>648000</v>
          </cell>
        </row>
        <row r="38">
          <cell r="C38" t="str">
            <v>打手間</v>
          </cell>
          <cell r="D38" t="str">
            <v>機械機器損料共</v>
          </cell>
          <cell r="E38" t="str">
            <v>一 式</v>
          </cell>
          <cell r="F38">
            <v>8417300</v>
          </cell>
          <cell r="G38">
            <v>8417300</v>
          </cell>
          <cell r="H38">
            <v>8417300</v>
          </cell>
        </row>
        <row r="39">
          <cell r="C39" t="str">
            <v>既製杭杭頭補強</v>
          </cell>
          <cell r="D39" t="str">
            <v>　</v>
          </cell>
          <cell r="E39" t="str">
            <v>一 式</v>
          </cell>
          <cell r="F39">
            <v>0</v>
          </cell>
          <cell r="G39">
            <v>0</v>
          </cell>
          <cell r="H39">
            <v>0</v>
          </cell>
        </row>
        <row r="40">
          <cell r="C40" t="str">
            <v>砕石敷き</v>
          </cell>
          <cell r="D40" t="str">
            <v>RC-40</v>
          </cell>
          <cell r="E40">
            <v>33.1</v>
          </cell>
          <cell r="F40" t="str">
            <v>ｍ3</v>
          </cell>
          <cell r="G40">
            <v>0</v>
          </cell>
          <cell r="H40">
            <v>0</v>
          </cell>
        </row>
        <row r="41">
          <cell r="C41" t="str">
            <v>砕石地業</v>
          </cell>
          <cell r="D41">
            <v>34.6</v>
          </cell>
          <cell r="E41">
            <v>34.6</v>
          </cell>
          <cell r="F41" t="str">
            <v>ｍ3</v>
          </cell>
          <cell r="G41">
            <v>0</v>
          </cell>
          <cell r="H41">
            <v>0</v>
          </cell>
        </row>
        <row r="42">
          <cell r="C42" t="str">
            <v>小　計</v>
          </cell>
          <cell r="D42">
            <v>9065300</v>
          </cell>
          <cell r="E42">
            <v>9065300</v>
          </cell>
          <cell r="F42">
            <v>9065300</v>
          </cell>
          <cell r="G42">
            <v>9065300</v>
          </cell>
          <cell r="H42">
            <v>9065300</v>
          </cell>
        </row>
        <row r="44">
          <cell r="B44" t="str">
            <v>（4）コンクリート</v>
          </cell>
        </row>
        <row r="45">
          <cell r="C45" t="str">
            <v>普通コンクリート</v>
          </cell>
          <cell r="D45" t="str">
            <v>Fc=24 N/ｍ㎡
S=15</v>
          </cell>
          <cell r="E45">
            <v>852</v>
          </cell>
          <cell r="F45" t="str">
            <v>ｍ3</v>
          </cell>
          <cell r="G45">
            <v>0</v>
          </cell>
          <cell r="H45">
            <v>0</v>
          </cell>
        </row>
        <row r="46">
          <cell r="C46" t="str">
            <v>普通コンクリート</v>
          </cell>
          <cell r="D46" t="str">
            <v>Fc=24+3 N/ｍ㎡
S=18</v>
          </cell>
          <cell r="E46">
            <v>1980</v>
          </cell>
          <cell r="F46" t="str">
            <v>ｍ3</v>
          </cell>
          <cell r="G46">
            <v>0</v>
          </cell>
          <cell r="H46">
            <v>0</v>
          </cell>
        </row>
        <row r="47">
          <cell r="C47" t="str">
            <v>雑用コンクリート</v>
          </cell>
          <cell r="D47" t="str">
            <v>Fc=18 N/ｍ㎡
S=15</v>
          </cell>
          <cell r="E47">
            <v>132</v>
          </cell>
          <cell r="F47" t="str">
            <v>ｍ3</v>
          </cell>
          <cell r="G47">
            <v>0</v>
          </cell>
          <cell r="H47">
            <v>0</v>
          </cell>
        </row>
        <row r="48">
          <cell r="C48" t="str">
            <v>コンクリート打設</v>
          </cell>
          <cell r="D48" t="str">
            <v>一 式</v>
          </cell>
          <cell r="E48" t="str">
            <v>一 式</v>
          </cell>
          <cell r="F48">
            <v>0</v>
          </cell>
          <cell r="G48">
            <v>0</v>
          </cell>
          <cell r="H48">
            <v>0</v>
          </cell>
        </row>
        <row r="49">
          <cell r="C49" t="str">
            <v>コンクリート足場</v>
          </cell>
          <cell r="D49" t="str">
            <v>一 式</v>
          </cell>
          <cell r="E49" t="str">
            <v>一 式</v>
          </cell>
          <cell r="F49">
            <v>0</v>
          </cell>
          <cell r="G49">
            <v>0</v>
          </cell>
          <cell r="H49">
            <v>0</v>
          </cell>
        </row>
        <row r="50">
          <cell r="C50" t="str">
            <v>コンクリート養生</v>
          </cell>
          <cell r="D50" t="str">
            <v>一 式</v>
          </cell>
          <cell r="E50" t="str">
            <v>一 式</v>
          </cell>
          <cell r="F50">
            <v>0</v>
          </cell>
          <cell r="G50">
            <v>0</v>
          </cell>
          <cell r="H50">
            <v>0</v>
          </cell>
        </row>
        <row r="51">
          <cell r="C51" t="str">
            <v>普通型枠</v>
          </cell>
          <cell r="D51" t="str">
            <v>合板　ＳＲＣ造
基礎部</v>
          </cell>
          <cell r="E51">
            <v>2000</v>
          </cell>
          <cell r="F51" t="str">
            <v>㎡</v>
          </cell>
          <cell r="G51">
            <v>0</v>
          </cell>
          <cell r="H51">
            <v>0</v>
          </cell>
        </row>
        <row r="52">
          <cell r="C52" t="str">
            <v>普通型枠</v>
          </cell>
          <cell r="D52" t="str">
            <v>合板　ＳＲＣ造
地上軸部</v>
          </cell>
          <cell r="E52">
            <v>17621</v>
          </cell>
          <cell r="F52" t="str">
            <v>㎡</v>
          </cell>
          <cell r="G52">
            <v>0</v>
          </cell>
          <cell r="H52">
            <v>0</v>
          </cell>
        </row>
        <row r="53">
          <cell r="C53" t="str">
            <v>曲面型枠</v>
          </cell>
          <cell r="D53" t="str">
            <v>普通  合板</v>
          </cell>
          <cell r="E53">
            <v>0.3</v>
          </cell>
          <cell r="F53" t="str">
            <v>㎡</v>
          </cell>
          <cell r="G53">
            <v>0</v>
          </cell>
          <cell r="H53">
            <v>0</v>
          </cell>
        </row>
        <row r="54">
          <cell r="C54" t="str">
            <v>型枠足場</v>
          </cell>
          <cell r="D54" t="str">
            <v>一 式</v>
          </cell>
          <cell r="E54" t="str">
            <v>一 式</v>
          </cell>
          <cell r="F54">
            <v>0</v>
          </cell>
          <cell r="G54">
            <v>0</v>
          </cell>
          <cell r="H54">
            <v>0</v>
          </cell>
        </row>
        <row r="55">
          <cell r="C55" t="str">
            <v>型枠運搬</v>
          </cell>
          <cell r="D55" t="str">
            <v>一 式</v>
          </cell>
          <cell r="E55" t="str">
            <v>一 式</v>
          </cell>
          <cell r="F55">
            <v>0</v>
          </cell>
          <cell r="G55">
            <v>0</v>
          </cell>
          <cell r="H55">
            <v>0</v>
          </cell>
        </row>
        <row r="56">
          <cell r="C56" t="str">
            <v>足場運搬</v>
          </cell>
          <cell r="D56" t="str">
            <v>６層以上１０㎞まで</v>
          </cell>
          <cell r="E56" t="str">
            <v>一 式</v>
          </cell>
          <cell r="F56">
            <v>0</v>
          </cell>
          <cell r="G56">
            <v>0</v>
          </cell>
          <cell r="H56">
            <v>0</v>
          </cell>
        </row>
        <row r="57">
          <cell r="C57" t="str">
            <v>コンクリート工事試験</v>
          </cell>
          <cell r="D57" t="str">
            <v>一 式</v>
          </cell>
          <cell r="E57" t="str">
            <v>一 式</v>
          </cell>
          <cell r="F57">
            <v>0</v>
          </cell>
          <cell r="G57">
            <v>0</v>
          </cell>
          <cell r="H57">
            <v>0</v>
          </cell>
        </row>
        <row r="58">
          <cell r="C58" t="str">
            <v>構造スリット</v>
          </cell>
          <cell r="D58" t="str">
            <v>t=25　W=160  垂直</v>
          </cell>
          <cell r="E58">
            <v>44.3</v>
          </cell>
          <cell r="F58" t="str">
            <v>ｍ</v>
          </cell>
          <cell r="G58">
            <v>0</v>
          </cell>
          <cell r="H58">
            <v>0</v>
          </cell>
        </row>
        <row r="59">
          <cell r="C59" t="str">
            <v>構造スリット</v>
          </cell>
          <cell r="D59" t="str">
            <v>t=25　W=160  水平</v>
          </cell>
          <cell r="E59">
            <v>60.8</v>
          </cell>
          <cell r="F59" t="str">
            <v>ｍ</v>
          </cell>
          <cell r="G59">
            <v>0</v>
          </cell>
          <cell r="H59">
            <v>0</v>
          </cell>
        </row>
        <row r="60">
          <cell r="C60" t="str">
            <v>構造スリット</v>
          </cell>
          <cell r="D60" t="str">
            <v>t=25　W=180  垂直</v>
          </cell>
          <cell r="E60">
            <v>209</v>
          </cell>
          <cell r="F60" t="str">
            <v>ｍ</v>
          </cell>
          <cell r="G60">
            <v>0</v>
          </cell>
          <cell r="H60">
            <v>0</v>
          </cell>
        </row>
        <row r="61">
          <cell r="C61" t="str">
            <v>構造スリット</v>
          </cell>
          <cell r="D61" t="str">
            <v>t=25　W=180  水平</v>
          </cell>
          <cell r="E61">
            <v>104</v>
          </cell>
          <cell r="F61" t="str">
            <v>ｍ</v>
          </cell>
          <cell r="G61">
            <v>0</v>
          </cell>
          <cell r="H61">
            <v>0</v>
          </cell>
        </row>
        <row r="62">
          <cell r="C62" t="str">
            <v>小　計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4">
          <cell r="B64" t="str">
            <v>（5）鉄    筋</v>
          </cell>
        </row>
        <row r="65">
          <cell r="C65" t="str">
            <v>異形鉄筋</v>
          </cell>
          <cell r="D65" t="str">
            <v>SD295A  　D10</v>
          </cell>
          <cell r="E65">
            <v>79.98</v>
          </cell>
          <cell r="F65" t="str">
            <v>t</v>
          </cell>
          <cell r="G65">
            <v>0</v>
          </cell>
          <cell r="H65">
            <v>0</v>
          </cell>
        </row>
        <row r="66">
          <cell r="C66" t="str">
            <v>異形鉄筋</v>
          </cell>
          <cell r="D66" t="str">
            <v>SD295A  　D13</v>
          </cell>
          <cell r="E66">
            <v>121.6</v>
          </cell>
          <cell r="F66" t="str">
            <v>t</v>
          </cell>
          <cell r="G66">
            <v>0</v>
          </cell>
          <cell r="H66">
            <v>0</v>
          </cell>
        </row>
        <row r="67">
          <cell r="C67" t="str">
            <v>異形鉄筋</v>
          </cell>
          <cell r="D67" t="str">
            <v>SD295A  　D16</v>
          </cell>
          <cell r="E67">
            <v>20.97</v>
          </cell>
          <cell r="F67" t="str">
            <v>t</v>
          </cell>
          <cell r="G67">
            <v>0</v>
          </cell>
          <cell r="H67">
            <v>0</v>
          </cell>
        </row>
        <row r="68">
          <cell r="C68" t="str">
            <v>異形鉄筋</v>
          </cell>
          <cell r="D68" t="str">
            <v>SD345   　D19</v>
          </cell>
          <cell r="E68">
            <v>6</v>
          </cell>
          <cell r="F68" t="str">
            <v>t</v>
          </cell>
          <cell r="G68">
            <v>0</v>
          </cell>
          <cell r="H68">
            <v>0</v>
          </cell>
        </row>
        <row r="69">
          <cell r="C69" t="str">
            <v>異形鉄筋</v>
          </cell>
          <cell r="D69" t="str">
            <v>SD345   　D22</v>
          </cell>
          <cell r="E69">
            <v>10.84</v>
          </cell>
          <cell r="F69" t="str">
            <v>t</v>
          </cell>
          <cell r="G69">
            <v>0</v>
          </cell>
          <cell r="H69">
            <v>0</v>
          </cell>
        </row>
        <row r="70">
          <cell r="C70" t="str">
            <v>異形鉄筋</v>
          </cell>
          <cell r="D70" t="str">
            <v>SD345   　D25</v>
          </cell>
          <cell r="E70">
            <v>101.3</v>
          </cell>
          <cell r="F70" t="str">
            <v>t</v>
          </cell>
          <cell r="G70">
            <v>0</v>
          </cell>
          <cell r="H70">
            <v>0</v>
          </cell>
        </row>
        <row r="71">
          <cell r="C71" t="str">
            <v>異形鉄筋</v>
          </cell>
          <cell r="D71" t="str">
            <v>SD390   　D29</v>
          </cell>
          <cell r="E71">
            <v>16.329999999999998</v>
          </cell>
          <cell r="F71" t="str">
            <v>t</v>
          </cell>
          <cell r="G71">
            <v>0</v>
          </cell>
          <cell r="H71">
            <v>0</v>
          </cell>
        </row>
        <row r="72">
          <cell r="C72" t="str">
            <v>スパイラル筋</v>
          </cell>
          <cell r="D72" t="str">
            <v>SD295A  　D13
角型</v>
          </cell>
          <cell r="E72">
            <v>12.57</v>
          </cell>
          <cell r="F72" t="str">
            <v>t</v>
          </cell>
          <cell r="G72">
            <v>0</v>
          </cell>
          <cell r="H72">
            <v>0</v>
          </cell>
        </row>
        <row r="73">
          <cell r="C73" t="str">
            <v>溶接金網</v>
          </cell>
          <cell r="D73" t="str">
            <v>φ6-150×150</v>
          </cell>
          <cell r="E73">
            <v>84.7</v>
          </cell>
          <cell r="F73" t="str">
            <v>㎡</v>
          </cell>
          <cell r="G73">
            <v>0</v>
          </cell>
          <cell r="H73">
            <v>0</v>
          </cell>
        </row>
        <row r="74">
          <cell r="C74" t="str">
            <v>加工組立</v>
          </cell>
          <cell r="D74" t="str">
            <v>現場加工
吊筋、ﾊﾟｰｻﾎﾟｰﾄ共</v>
          </cell>
          <cell r="E74" t="str">
            <v>一 式</v>
          </cell>
          <cell r="F74">
            <v>0</v>
          </cell>
          <cell r="G74">
            <v>0</v>
          </cell>
          <cell r="H74">
            <v>0</v>
          </cell>
        </row>
        <row r="75">
          <cell r="C75" t="str">
            <v>スパイラル筋組立</v>
          </cell>
          <cell r="D75" t="str">
            <v>一 式</v>
          </cell>
          <cell r="E75" t="str">
            <v>一 式</v>
          </cell>
          <cell r="F75">
            <v>0</v>
          </cell>
          <cell r="G75">
            <v>0</v>
          </cell>
          <cell r="H75">
            <v>0</v>
          </cell>
        </row>
        <row r="76">
          <cell r="C76" t="str">
            <v>ガス圧接</v>
          </cell>
          <cell r="D76" t="str">
            <v>一 式</v>
          </cell>
          <cell r="E76" t="str">
            <v>一 式</v>
          </cell>
          <cell r="F76">
            <v>0</v>
          </cell>
          <cell r="G76">
            <v>0</v>
          </cell>
          <cell r="H76">
            <v>0</v>
          </cell>
        </row>
        <row r="77">
          <cell r="C77" t="str">
            <v>鉄筋足場</v>
          </cell>
          <cell r="D77" t="str">
            <v>一 式</v>
          </cell>
          <cell r="E77" t="str">
            <v>一 式</v>
          </cell>
          <cell r="F77">
            <v>0</v>
          </cell>
          <cell r="G77">
            <v>0</v>
          </cell>
          <cell r="H77">
            <v>0</v>
          </cell>
        </row>
        <row r="78">
          <cell r="C78" t="str">
            <v>足場運搬</v>
          </cell>
          <cell r="D78" t="str">
            <v>一 式</v>
          </cell>
          <cell r="E78" t="str">
            <v>一 式</v>
          </cell>
          <cell r="F78">
            <v>0</v>
          </cell>
          <cell r="G78">
            <v>0</v>
          </cell>
          <cell r="H78">
            <v>0</v>
          </cell>
        </row>
        <row r="79">
          <cell r="C79" t="str">
            <v>スクラップ控除</v>
          </cell>
          <cell r="D79" t="str">
            <v>一 式</v>
          </cell>
          <cell r="E79" t="str">
            <v>一 式</v>
          </cell>
          <cell r="F79">
            <v>0</v>
          </cell>
          <cell r="G79">
            <v>0</v>
          </cell>
          <cell r="H79">
            <v>0</v>
          </cell>
        </row>
        <row r="80">
          <cell r="C80" t="str">
            <v>鉄筋工事試験</v>
          </cell>
          <cell r="D80" t="str">
            <v>一 式</v>
          </cell>
          <cell r="E80" t="str">
            <v>一 式</v>
          </cell>
          <cell r="F80">
            <v>0</v>
          </cell>
          <cell r="G80">
            <v>0</v>
          </cell>
          <cell r="H80">
            <v>0</v>
          </cell>
        </row>
        <row r="81">
          <cell r="C81" t="str">
            <v>小　計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3">
          <cell r="B83" t="str">
            <v>（6）鉄　骨</v>
          </cell>
        </row>
        <row r="84">
          <cell r="C84" t="str">
            <v>1.本体工事</v>
          </cell>
        </row>
        <row r="85">
          <cell r="C85" t="str">
            <v>Ｈ形鋼</v>
          </cell>
          <cell r="D85" t="str">
            <v>SN400A
Hｰ125×125×6.5×9</v>
          </cell>
          <cell r="E85">
            <v>0.54</v>
          </cell>
          <cell r="F85" t="str">
            <v>ｔ</v>
          </cell>
          <cell r="G85">
            <v>0</v>
          </cell>
          <cell r="H85">
            <v>0</v>
          </cell>
        </row>
        <row r="86">
          <cell r="C86" t="str">
            <v>Ｈ形鋼</v>
          </cell>
          <cell r="D86" t="str">
            <v>SN400A
Hｰ150×150×7×12</v>
          </cell>
          <cell r="E86">
            <v>0.76</v>
          </cell>
          <cell r="F86" t="str">
            <v>ｔ</v>
          </cell>
          <cell r="G86">
            <v>0</v>
          </cell>
          <cell r="H86">
            <v>0</v>
          </cell>
        </row>
        <row r="87">
          <cell r="C87" t="str">
            <v>Ｈ形鋼</v>
          </cell>
          <cell r="D87" t="str">
            <v>SN400A
Hｰ200×100×5.5×8</v>
          </cell>
          <cell r="E87">
            <v>0.57999999999999996</v>
          </cell>
          <cell r="F87" t="str">
            <v>ｔ</v>
          </cell>
          <cell r="G87">
            <v>0</v>
          </cell>
          <cell r="H87">
            <v>0</v>
          </cell>
        </row>
        <row r="88">
          <cell r="C88" t="str">
            <v>Ｈ形鋼</v>
          </cell>
          <cell r="D88" t="str">
            <v>SN400A
Hｰ250×125×6×9</v>
          </cell>
          <cell r="E88">
            <v>2.06</v>
          </cell>
          <cell r="F88" t="str">
            <v>ｔ</v>
          </cell>
          <cell r="G88">
            <v>0</v>
          </cell>
          <cell r="H88">
            <v>0</v>
          </cell>
        </row>
        <row r="89">
          <cell r="C89" t="str">
            <v>Ｈ形鋼</v>
          </cell>
          <cell r="D89" t="str">
            <v>SN400A
Hｰ350×175×7×11</v>
          </cell>
          <cell r="E89">
            <v>9.18</v>
          </cell>
          <cell r="F89" t="str">
            <v>ｔ</v>
          </cell>
          <cell r="G89">
            <v>0</v>
          </cell>
          <cell r="H89">
            <v>0</v>
          </cell>
        </row>
        <row r="90">
          <cell r="C90" t="str">
            <v>外法Ｈ形鋼</v>
          </cell>
          <cell r="D90" t="str">
            <v>SN490BHｰ400×200×9×12</v>
          </cell>
          <cell r="E90">
            <v>7.77</v>
          </cell>
          <cell r="F90" t="str">
            <v>ｔ</v>
          </cell>
          <cell r="G90">
            <v>0</v>
          </cell>
          <cell r="H90">
            <v>0</v>
          </cell>
        </row>
        <row r="91">
          <cell r="C91" t="str">
            <v>外法Ｈ形鋼</v>
          </cell>
          <cell r="D91" t="str">
            <v>SN490B
Hｰ400×200×9×16</v>
          </cell>
          <cell r="E91">
            <v>2.38</v>
          </cell>
          <cell r="F91" t="str">
            <v>ｔ</v>
          </cell>
          <cell r="G91">
            <v>0</v>
          </cell>
          <cell r="H91">
            <v>0</v>
          </cell>
        </row>
        <row r="92">
          <cell r="C92" t="str">
            <v>外法Ｈ形鋼</v>
          </cell>
          <cell r="D92" t="str">
            <v>SN490B
Hｰ400×200×9×19</v>
          </cell>
          <cell r="E92">
            <v>6.23</v>
          </cell>
          <cell r="F92" t="str">
            <v>ｔ</v>
          </cell>
          <cell r="G92">
            <v>0</v>
          </cell>
          <cell r="H92">
            <v>0</v>
          </cell>
        </row>
        <row r="93">
          <cell r="C93" t="str">
            <v>外法Ｈ形鋼</v>
          </cell>
          <cell r="D93" t="str">
            <v>SN490B
Hｰ400×200×9×22</v>
          </cell>
          <cell r="E93">
            <v>2.94</v>
          </cell>
          <cell r="F93" t="str">
            <v>ｔ</v>
          </cell>
          <cell r="G93">
            <v>0</v>
          </cell>
          <cell r="H93">
            <v>0</v>
          </cell>
        </row>
        <row r="94">
          <cell r="C94" t="str">
            <v>外法Ｈ形鋼</v>
          </cell>
          <cell r="D94" t="str">
            <v>SN490B
Hｰ450×200×9×12</v>
          </cell>
          <cell r="E94">
            <v>2.2799999999999998</v>
          </cell>
          <cell r="F94" t="str">
            <v>ｔ</v>
          </cell>
          <cell r="G94">
            <v>0</v>
          </cell>
          <cell r="H94">
            <v>0</v>
          </cell>
        </row>
        <row r="95">
          <cell r="C95" t="str">
            <v>外法Ｈ形鋼</v>
          </cell>
          <cell r="D95" t="str">
            <v>SN490B
Hｰ450×200×9×16</v>
          </cell>
          <cell r="E95">
            <v>2.58</v>
          </cell>
          <cell r="F95" t="str">
            <v>ｔ</v>
          </cell>
          <cell r="G95">
            <v>0</v>
          </cell>
          <cell r="H95">
            <v>0</v>
          </cell>
        </row>
        <row r="96">
          <cell r="C96" t="str">
            <v>外法Ｈ形鋼</v>
          </cell>
          <cell r="D96" t="str">
            <v>SN490B
Hｰ450×200×9×22</v>
          </cell>
          <cell r="E96">
            <v>6.9</v>
          </cell>
          <cell r="F96" t="str">
            <v>ｔ</v>
          </cell>
          <cell r="G96">
            <v>0</v>
          </cell>
          <cell r="H96">
            <v>0</v>
          </cell>
        </row>
        <row r="97">
          <cell r="C97" t="str">
            <v>外法Ｈ形鋼</v>
          </cell>
          <cell r="D97" t="str">
            <v>SN490B
Hｰ450×200×12×25</v>
          </cell>
          <cell r="E97">
            <v>3.6</v>
          </cell>
          <cell r="F97" t="str">
            <v>ｔ</v>
          </cell>
          <cell r="G97">
            <v>0</v>
          </cell>
          <cell r="H97">
            <v>0</v>
          </cell>
        </row>
        <row r="98">
          <cell r="C98" t="str">
            <v>外法Ｈ形鋼</v>
          </cell>
          <cell r="D98" t="str">
            <v>SN490B
Hｰ500×200×9×12</v>
          </cell>
          <cell r="E98">
            <v>1.58</v>
          </cell>
          <cell r="F98" t="str">
            <v>ｔ</v>
          </cell>
          <cell r="G98">
            <v>0</v>
          </cell>
          <cell r="H98">
            <v>0</v>
          </cell>
        </row>
        <row r="99">
          <cell r="C99" t="str">
            <v>外法Ｈ形鋼</v>
          </cell>
          <cell r="D99" t="str">
            <v>SN490B
Hｰ500×200×9×16</v>
          </cell>
          <cell r="E99">
            <v>13.09</v>
          </cell>
          <cell r="F99" t="str">
            <v>ｔ</v>
          </cell>
          <cell r="G99">
            <v>0</v>
          </cell>
          <cell r="H99">
            <v>0</v>
          </cell>
        </row>
        <row r="100">
          <cell r="C100" t="str">
            <v>外法Ｈ形鋼</v>
          </cell>
          <cell r="D100" t="str">
            <v>SN490B
Hｰ500×200×9×19</v>
          </cell>
          <cell r="E100">
            <v>7.68</v>
          </cell>
          <cell r="F100" t="str">
            <v>ｔ</v>
          </cell>
          <cell r="G100">
            <v>0</v>
          </cell>
          <cell r="H100">
            <v>0</v>
          </cell>
        </row>
        <row r="101">
          <cell r="C101" t="str">
            <v>外法Ｈ形鋼</v>
          </cell>
          <cell r="D101" t="str">
            <v>SN490B
Hｰ500×200×9×22</v>
          </cell>
          <cell r="E101">
            <v>5.09</v>
          </cell>
          <cell r="F101" t="str">
            <v>ｔ</v>
          </cell>
          <cell r="G101">
            <v>0</v>
          </cell>
          <cell r="H101">
            <v>0</v>
          </cell>
        </row>
        <row r="102">
          <cell r="C102" t="str">
            <v>外法Ｈ形鋼</v>
          </cell>
          <cell r="D102" t="str">
            <v>SN490B
Hｰ500×200×12×22</v>
          </cell>
          <cell r="E102">
            <v>1.1299999999999999</v>
          </cell>
          <cell r="F102" t="str">
            <v>ｔ</v>
          </cell>
          <cell r="G102">
            <v>0</v>
          </cell>
          <cell r="H102">
            <v>0</v>
          </cell>
        </row>
        <row r="103">
          <cell r="C103" t="str">
            <v>外法Ｈ形鋼</v>
          </cell>
          <cell r="D103" t="str">
            <v>SN490B
Hｰ500×200×12×25</v>
          </cell>
          <cell r="E103">
            <v>7.48</v>
          </cell>
          <cell r="F103" t="str">
            <v>ｔ</v>
          </cell>
          <cell r="G103">
            <v>0</v>
          </cell>
          <cell r="H103">
            <v>0</v>
          </cell>
        </row>
        <row r="104">
          <cell r="C104" t="str">
            <v>外法Ｈ形鋼</v>
          </cell>
          <cell r="D104" t="str">
            <v>SN490B
Hｰ500×250×9×22</v>
          </cell>
          <cell r="E104">
            <v>3.48</v>
          </cell>
          <cell r="F104" t="str">
            <v>ｔ</v>
          </cell>
          <cell r="G104">
            <v>0</v>
          </cell>
          <cell r="H104">
            <v>0</v>
          </cell>
        </row>
        <row r="105">
          <cell r="C105" t="str">
            <v>外法Ｈ形鋼</v>
          </cell>
          <cell r="D105" t="str">
            <v>SN490B
Hｰ500×250×12×25</v>
          </cell>
          <cell r="E105">
            <v>8.69</v>
          </cell>
          <cell r="F105" t="str">
            <v>ｔ</v>
          </cell>
          <cell r="G105">
            <v>0</v>
          </cell>
          <cell r="H105">
            <v>0</v>
          </cell>
        </row>
        <row r="106">
          <cell r="C106" t="str">
            <v>外法Ｈ形鋼</v>
          </cell>
          <cell r="D106" t="str">
            <v>SN490B
Hｰ500×250×12×28</v>
          </cell>
          <cell r="E106">
            <v>3.77</v>
          </cell>
          <cell r="F106" t="str">
            <v>ｔ</v>
          </cell>
          <cell r="G106">
            <v>0</v>
          </cell>
          <cell r="H106">
            <v>0</v>
          </cell>
        </row>
        <row r="107">
          <cell r="C107" t="str">
            <v>外法Ｈ形鋼</v>
          </cell>
          <cell r="D107" t="str">
            <v>SN490B
Hｰ550×200×9×12</v>
          </cell>
          <cell r="E107">
            <v>1.66</v>
          </cell>
          <cell r="F107" t="str">
            <v>ｔ</v>
          </cell>
          <cell r="G107">
            <v>0</v>
          </cell>
          <cell r="H107">
            <v>0</v>
          </cell>
        </row>
        <row r="108">
          <cell r="C108" t="str">
            <v>外法Ｈ形鋼</v>
          </cell>
          <cell r="D108" t="str">
            <v>SN490B
Hｰ550×200×9×19</v>
          </cell>
          <cell r="E108">
            <v>3.73</v>
          </cell>
          <cell r="F108" t="str">
            <v>ｔ</v>
          </cell>
          <cell r="G108">
            <v>0</v>
          </cell>
          <cell r="H108">
            <v>0</v>
          </cell>
        </row>
        <row r="109">
          <cell r="C109" t="str">
            <v>外法Ｈ形鋼</v>
          </cell>
          <cell r="D109" t="str">
            <v>SN490B
Hｰ550×200×9×22</v>
          </cell>
          <cell r="E109">
            <v>1.5</v>
          </cell>
          <cell r="F109" t="str">
            <v>ｔ</v>
          </cell>
          <cell r="G109">
            <v>0</v>
          </cell>
          <cell r="H109">
            <v>0</v>
          </cell>
        </row>
        <row r="110">
          <cell r="C110" t="str">
            <v>外法Ｈ形鋼</v>
          </cell>
          <cell r="D110" t="str">
            <v>SN490B
Hｰ550×200×12×28</v>
          </cell>
          <cell r="E110">
            <v>0.76</v>
          </cell>
          <cell r="F110" t="str">
            <v>ｔ</v>
          </cell>
          <cell r="G110">
            <v>0</v>
          </cell>
          <cell r="H110">
            <v>0</v>
          </cell>
        </row>
        <row r="111">
          <cell r="C111" t="str">
            <v>外法Ｈ形鋼</v>
          </cell>
          <cell r="D111" t="str">
            <v>SN490B
Hｰ550×250×9×22</v>
          </cell>
          <cell r="E111">
            <v>5.13</v>
          </cell>
          <cell r="F111" t="str">
            <v>ｔ</v>
          </cell>
          <cell r="G111">
            <v>0</v>
          </cell>
          <cell r="H111">
            <v>0</v>
          </cell>
        </row>
        <row r="112">
          <cell r="C112" t="str">
            <v>外法Ｈ形鋼</v>
          </cell>
          <cell r="D112" t="str">
            <v>SN490B
Hｰ550×250×12×22</v>
          </cell>
          <cell r="E112">
            <v>0.44</v>
          </cell>
          <cell r="F112" t="str">
            <v>ｔ</v>
          </cell>
          <cell r="G112">
            <v>0</v>
          </cell>
          <cell r="H112">
            <v>0</v>
          </cell>
        </row>
        <row r="113">
          <cell r="C113" t="str">
            <v>外法Ｈ形鋼</v>
          </cell>
          <cell r="D113" t="str">
            <v>SN490B
Hｰ550×250×12×25</v>
          </cell>
          <cell r="E113">
            <v>18.489999999999998</v>
          </cell>
          <cell r="F113" t="str">
            <v>ｔ</v>
          </cell>
          <cell r="G113">
            <v>0</v>
          </cell>
          <cell r="H113">
            <v>0</v>
          </cell>
        </row>
        <row r="114">
          <cell r="C114" t="str">
            <v>外法Ｈ形鋼</v>
          </cell>
          <cell r="D114" t="str">
            <v>SN490BHｰ550×250×12×28</v>
          </cell>
          <cell r="E114">
            <v>5.85</v>
          </cell>
          <cell r="F114" t="str">
            <v>ｔ</v>
          </cell>
          <cell r="G114">
            <v>0</v>
          </cell>
          <cell r="H114">
            <v>0</v>
          </cell>
        </row>
        <row r="115">
          <cell r="C115" t="str">
            <v>外法Ｈ形鋼</v>
          </cell>
          <cell r="D115" t="str">
            <v>SN490B
Hｰ600×200×9×12</v>
          </cell>
          <cell r="E115">
            <v>6.07</v>
          </cell>
          <cell r="F115" t="str">
            <v>ｔ</v>
          </cell>
          <cell r="G115">
            <v>0</v>
          </cell>
          <cell r="H115">
            <v>0</v>
          </cell>
        </row>
        <row r="116">
          <cell r="C116" t="str">
            <v>外法Ｈ形鋼</v>
          </cell>
          <cell r="D116" t="str">
            <v>SN490B
Hｰ600×200×9×16</v>
          </cell>
          <cell r="E116">
            <v>0.22</v>
          </cell>
          <cell r="F116" t="str">
            <v>ｔ</v>
          </cell>
          <cell r="G116">
            <v>0</v>
          </cell>
          <cell r="H116">
            <v>0</v>
          </cell>
        </row>
        <row r="117">
          <cell r="C117" t="str">
            <v>外法Ｈ形鋼</v>
          </cell>
          <cell r="D117" t="str">
            <v>SN490B
Hｰ600×200×9×22</v>
          </cell>
          <cell r="E117">
            <v>4.9800000000000004</v>
          </cell>
          <cell r="F117" t="str">
            <v>ｔ</v>
          </cell>
          <cell r="G117">
            <v>0</v>
          </cell>
          <cell r="H117">
            <v>0</v>
          </cell>
        </row>
        <row r="118">
          <cell r="C118" t="str">
            <v>外法Ｈ形鋼</v>
          </cell>
          <cell r="D118" t="str">
            <v>SN490B
Hｰ600×200×12×25</v>
          </cell>
          <cell r="E118">
            <v>3.52</v>
          </cell>
          <cell r="F118" t="str">
            <v>ｔ</v>
          </cell>
          <cell r="G118">
            <v>0</v>
          </cell>
          <cell r="H118">
            <v>0</v>
          </cell>
        </row>
        <row r="119">
          <cell r="C119" t="str">
            <v>外法Ｈ形鋼</v>
          </cell>
          <cell r="D119" t="str">
            <v>SN490B
Hｰ600×250×12×22</v>
          </cell>
          <cell r="E119">
            <v>2.0299999999999998</v>
          </cell>
          <cell r="F119" t="str">
            <v>ｔ</v>
          </cell>
          <cell r="G119">
            <v>0</v>
          </cell>
          <cell r="H119">
            <v>0</v>
          </cell>
        </row>
        <row r="120">
          <cell r="C120" t="str">
            <v>外法Ｈ形鋼</v>
          </cell>
          <cell r="D120" t="str">
            <v>SN490B
Hｰ600×250×12×25</v>
          </cell>
          <cell r="E120">
            <v>16.739999999999998</v>
          </cell>
          <cell r="F120" t="str">
            <v>ｔ</v>
          </cell>
          <cell r="G120">
            <v>0</v>
          </cell>
          <cell r="H120">
            <v>0</v>
          </cell>
        </row>
        <row r="121">
          <cell r="C121" t="str">
            <v>外法Ｈ形鋼</v>
          </cell>
          <cell r="D121" t="str">
            <v>SN490B
Hｰ600×250×12×28</v>
          </cell>
          <cell r="E121">
            <v>12.2</v>
          </cell>
          <cell r="F121" t="str">
            <v>ｔ</v>
          </cell>
          <cell r="G121">
            <v>0</v>
          </cell>
          <cell r="H121">
            <v>0</v>
          </cell>
        </row>
        <row r="122">
          <cell r="C122" t="str">
            <v>外法Ｈ形鋼</v>
          </cell>
          <cell r="D122" t="str">
            <v>SN490B
Hｰ600×250×16×28</v>
          </cell>
          <cell r="E122">
            <v>2.89</v>
          </cell>
          <cell r="F122" t="str">
            <v>ｔ</v>
          </cell>
          <cell r="G122">
            <v>0</v>
          </cell>
          <cell r="H122">
            <v>0</v>
          </cell>
        </row>
        <row r="123">
          <cell r="C123" t="str">
            <v>外法Ｈ形鋼</v>
          </cell>
          <cell r="D123" t="str">
            <v>SN490B
Hｰ600×250×16×32</v>
          </cell>
          <cell r="E123">
            <v>2.04</v>
          </cell>
          <cell r="F123" t="str">
            <v>ｔ</v>
          </cell>
          <cell r="G123">
            <v>0</v>
          </cell>
          <cell r="H123">
            <v>0</v>
          </cell>
        </row>
        <row r="124">
          <cell r="C124" t="str">
            <v>外法Ｈ形鋼</v>
          </cell>
          <cell r="D124" t="str">
            <v>SN490B
Hｰ650×200×9×12</v>
          </cell>
          <cell r="E124">
            <v>0.69</v>
          </cell>
          <cell r="F124" t="str">
            <v>ｔ</v>
          </cell>
          <cell r="G124">
            <v>0</v>
          </cell>
          <cell r="H124">
            <v>0</v>
          </cell>
        </row>
        <row r="125">
          <cell r="C125" t="str">
            <v>外法Ｈ形鋼</v>
          </cell>
          <cell r="D125" t="str">
            <v>SN490B
Hｰ650×250×12×19</v>
          </cell>
          <cell r="E125">
            <v>2.58</v>
          </cell>
          <cell r="F125" t="str">
            <v>ｔ</v>
          </cell>
          <cell r="G125">
            <v>0</v>
          </cell>
          <cell r="H125">
            <v>0</v>
          </cell>
        </row>
        <row r="126">
          <cell r="C126" t="str">
            <v>外法Ｈ形鋼</v>
          </cell>
          <cell r="D126" t="str">
            <v>SN490B
Hｰ650×250×12×22</v>
          </cell>
          <cell r="E126">
            <v>18.8</v>
          </cell>
          <cell r="F126" t="str">
            <v>ｔ</v>
          </cell>
          <cell r="G126">
            <v>0</v>
          </cell>
          <cell r="H126">
            <v>0</v>
          </cell>
        </row>
        <row r="127">
          <cell r="C127" t="str">
            <v>外法Ｈ形鋼</v>
          </cell>
          <cell r="D127" t="str">
            <v>SN490B
Hｰ650×250×12×25</v>
          </cell>
          <cell r="E127">
            <v>3.98</v>
          </cell>
          <cell r="F127" t="str">
            <v>ｔ</v>
          </cell>
          <cell r="G127">
            <v>0</v>
          </cell>
          <cell r="H127">
            <v>0</v>
          </cell>
        </row>
        <row r="128">
          <cell r="C128" t="str">
            <v>外法Ｈ形鋼</v>
          </cell>
          <cell r="D128" t="str">
            <v>SN490B
Hｰ650×250×12×28</v>
          </cell>
          <cell r="E128">
            <v>3.97</v>
          </cell>
          <cell r="F128" t="str">
            <v>ｔ</v>
          </cell>
          <cell r="G128">
            <v>0</v>
          </cell>
          <cell r="H128">
            <v>0</v>
          </cell>
        </row>
        <row r="129">
          <cell r="C129" t="str">
            <v>外法Ｈ形鋼</v>
          </cell>
          <cell r="D129" t="str">
            <v>SN490B
Hｰ650×250×16×28</v>
          </cell>
          <cell r="E129">
            <v>3.38</v>
          </cell>
          <cell r="F129" t="str">
            <v>ｔ</v>
          </cell>
          <cell r="G129">
            <v>0</v>
          </cell>
          <cell r="H129">
            <v>0</v>
          </cell>
        </row>
        <row r="130">
          <cell r="C130" t="str">
            <v>外法Ｈ形鋼</v>
          </cell>
          <cell r="D130" t="str">
            <v>SN490B
Hｰ700×250×12×25</v>
          </cell>
          <cell r="E130">
            <v>9.39</v>
          </cell>
          <cell r="F130" t="str">
            <v>ｔ</v>
          </cell>
          <cell r="G130">
            <v>0</v>
          </cell>
          <cell r="H130">
            <v>0</v>
          </cell>
        </row>
        <row r="131">
          <cell r="C131" t="str">
            <v>外法Ｈ形鋼</v>
          </cell>
          <cell r="D131" t="str">
            <v>SN490B
Hｰ700×250×14×28</v>
          </cell>
          <cell r="E131">
            <v>9.85</v>
          </cell>
          <cell r="F131" t="str">
            <v>ｔ</v>
          </cell>
          <cell r="G131">
            <v>0</v>
          </cell>
          <cell r="H131">
            <v>0</v>
          </cell>
        </row>
        <row r="132">
          <cell r="C132" t="str">
            <v>外法Ｈ形鋼</v>
          </cell>
          <cell r="D132" t="str">
            <v>SN490B
Hｰ750×250×14×28</v>
          </cell>
          <cell r="E132">
            <v>2.81</v>
          </cell>
          <cell r="F132" t="str">
            <v>ｔ</v>
          </cell>
          <cell r="G132">
            <v>0</v>
          </cell>
          <cell r="H132">
            <v>0</v>
          </cell>
        </row>
        <row r="133">
          <cell r="C133" t="str">
            <v>外法Ｈ形鋼</v>
          </cell>
          <cell r="D133" t="str">
            <v>SN490B
Hｰ800×250×14×25</v>
          </cell>
          <cell r="E133">
            <v>10.86</v>
          </cell>
          <cell r="F133" t="str">
            <v>ｔ</v>
          </cell>
          <cell r="G133">
            <v>0</v>
          </cell>
          <cell r="H133">
            <v>0</v>
          </cell>
        </row>
        <row r="134">
          <cell r="C134" t="str">
            <v>外法Ｈ形鋼</v>
          </cell>
          <cell r="D134" t="str">
            <v>SN490B
Hｰ800×250×16×28</v>
          </cell>
          <cell r="E134">
            <v>4.17</v>
          </cell>
          <cell r="F134" t="str">
            <v>ｔ</v>
          </cell>
          <cell r="G134">
            <v>0</v>
          </cell>
          <cell r="H134">
            <v>0</v>
          </cell>
        </row>
        <row r="135">
          <cell r="C135" t="str">
            <v>外法ＣＴ形鋼</v>
          </cell>
          <cell r="D135" t="str">
            <v>SN490B
CTｰ300×200×9×12</v>
          </cell>
          <cell r="E135">
            <v>7.48</v>
          </cell>
          <cell r="F135" t="str">
            <v>ｔ</v>
          </cell>
          <cell r="G135">
            <v>0</v>
          </cell>
          <cell r="H135">
            <v>0</v>
          </cell>
        </row>
        <row r="136">
          <cell r="C136" t="str">
            <v>外法ＣＴ形鋼</v>
          </cell>
          <cell r="D136" t="str">
            <v>SN490B
CTｰ350×200×9×16</v>
          </cell>
          <cell r="E136">
            <v>4.62</v>
          </cell>
          <cell r="F136" t="str">
            <v>ｔ</v>
          </cell>
          <cell r="G136">
            <v>0</v>
          </cell>
          <cell r="H136">
            <v>0</v>
          </cell>
        </row>
        <row r="137">
          <cell r="C137" t="str">
            <v>外法ＣＴ形鋼</v>
          </cell>
          <cell r="D137" t="str">
            <v>SN490B
CTｰ375×250×12×19</v>
          </cell>
          <cell r="E137">
            <v>2.21</v>
          </cell>
          <cell r="F137" t="str">
            <v>ｔ</v>
          </cell>
          <cell r="G137">
            <v>0</v>
          </cell>
          <cell r="H137">
            <v>0</v>
          </cell>
        </row>
        <row r="138">
          <cell r="C138" t="str">
            <v>外法ＣＴ形鋼</v>
          </cell>
          <cell r="D138" t="str">
            <v>SN490B
CTｰ400×250×14×22</v>
          </cell>
          <cell r="E138">
            <v>2.79</v>
          </cell>
          <cell r="F138" t="str">
            <v>ｔ</v>
          </cell>
          <cell r="G138">
            <v>0</v>
          </cell>
          <cell r="H138">
            <v>0</v>
          </cell>
        </row>
        <row r="139">
          <cell r="C139" t="str">
            <v>外法ＣＴ形鋼</v>
          </cell>
          <cell r="D139" t="str">
            <v>SN490B
CTｰ425×250×14×25</v>
          </cell>
          <cell r="E139">
            <v>3.19</v>
          </cell>
          <cell r="F139" t="str">
            <v>ｔ</v>
          </cell>
          <cell r="G139">
            <v>0</v>
          </cell>
          <cell r="H139">
            <v>0</v>
          </cell>
        </row>
        <row r="140">
          <cell r="C140" t="str">
            <v>外法ＣＴ形鋼</v>
          </cell>
          <cell r="D140" t="str">
            <v>SN490B
CTｰ450×250×16×22</v>
          </cell>
          <cell r="E140">
            <v>2.82</v>
          </cell>
          <cell r="F140" t="str">
            <v>ｔ</v>
          </cell>
          <cell r="G140">
            <v>0</v>
          </cell>
          <cell r="H140">
            <v>0</v>
          </cell>
        </row>
        <row r="141">
          <cell r="C141" t="str">
            <v>外法ＣＴ形鋼</v>
          </cell>
          <cell r="D141" t="str">
            <v>SN490B
CTｰ450×250×16×25</v>
          </cell>
          <cell r="E141">
            <v>1.05</v>
          </cell>
          <cell r="F141" t="str">
            <v>ｔ</v>
          </cell>
          <cell r="G141">
            <v>0</v>
          </cell>
          <cell r="H141">
            <v>0</v>
          </cell>
        </row>
        <row r="142">
          <cell r="C142" t="str">
            <v>鋼　板</v>
          </cell>
          <cell r="D142" t="str">
            <v>SN400A             　　　　 
PL-1.2</v>
          </cell>
          <cell r="E142">
            <v>0.08</v>
          </cell>
          <cell r="F142" t="str">
            <v>ｔ</v>
          </cell>
          <cell r="G142">
            <v>0</v>
          </cell>
          <cell r="H142">
            <v>0</v>
          </cell>
        </row>
        <row r="143">
          <cell r="C143" t="str">
            <v>鋼　板</v>
          </cell>
          <cell r="D143" t="str">
            <v>SN400A             　　　　 
PL-1.6</v>
          </cell>
          <cell r="E143">
            <v>0.05</v>
          </cell>
          <cell r="F143" t="str">
            <v>ｔ</v>
          </cell>
          <cell r="G143">
            <v>0</v>
          </cell>
          <cell r="H143">
            <v>0</v>
          </cell>
        </row>
        <row r="144">
          <cell r="C144" t="str">
            <v>鋼　板</v>
          </cell>
          <cell r="D144" t="str">
            <v>SN400A             　　　　 
PL-2.3</v>
          </cell>
          <cell r="E144">
            <v>7.0000000000000007E-2</v>
          </cell>
          <cell r="F144" t="str">
            <v>ｔ</v>
          </cell>
          <cell r="G144">
            <v>0</v>
          </cell>
          <cell r="H144">
            <v>0</v>
          </cell>
        </row>
        <row r="145">
          <cell r="C145" t="str">
            <v>鋼　板</v>
          </cell>
          <cell r="D145" t="str">
            <v>SN400A             　　　　 
PL-3.2</v>
          </cell>
          <cell r="E145">
            <v>1.07</v>
          </cell>
          <cell r="F145" t="str">
            <v>ｔ</v>
          </cell>
          <cell r="G145">
            <v>0</v>
          </cell>
          <cell r="H145">
            <v>0</v>
          </cell>
        </row>
        <row r="146">
          <cell r="C146" t="str">
            <v>鋼　板</v>
          </cell>
          <cell r="D146" t="str">
            <v>SN400A             　　　　 
PL-4.5</v>
          </cell>
          <cell r="E146">
            <v>0.31</v>
          </cell>
          <cell r="F146" t="str">
            <v>ｔ</v>
          </cell>
          <cell r="G146">
            <v>0</v>
          </cell>
          <cell r="H146">
            <v>0</v>
          </cell>
        </row>
        <row r="147">
          <cell r="C147" t="str">
            <v>鋼　板</v>
          </cell>
          <cell r="D147" t="str">
            <v>SN400A             　　　　 
PL-9</v>
          </cell>
          <cell r="E147">
            <v>1.01</v>
          </cell>
          <cell r="F147" t="str">
            <v>ｔ</v>
          </cell>
          <cell r="G147">
            <v>0</v>
          </cell>
          <cell r="H147">
            <v>0</v>
          </cell>
        </row>
        <row r="148">
          <cell r="C148" t="str">
            <v>鋼　板</v>
          </cell>
          <cell r="D148" t="str">
            <v>SN400A             　　　　 
PL-12</v>
          </cell>
          <cell r="E148">
            <v>0.18</v>
          </cell>
          <cell r="F148" t="str">
            <v>ｔ</v>
          </cell>
          <cell r="G148">
            <v>0</v>
          </cell>
          <cell r="H148">
            <v>0</v>
          </cell>
        </row>
        <row r="149">
          <cell r="C149" t="str">
            <v>鋼　板</v>
          </cell>
          <cell r="D149" t="str">
            <v>SN400A             　　　　 
PL-16</v>
          </cell>
          <cell r="E149">
            <v>0.03</v>
          </cell>
          <cell r="F149" t="str">
            <v>ｔ</v>
          </cell>
          <cell r="G149">
            <v>0</v>
          </cell>
          <cell r="H149">
            <v>0</v>
          </cell>
        </row>
        <row r="150">
          <cell r="C150" t="str">
            <v>鋼　板</v>
          </cell>
          <cell r="D150" t="str">
            <v>SN490B             　　　　 
PL-6</v>
          </cell>
          <cell r="E150">
            <v>0.26</v>
          </cell>
          <cell r="F150" t="str">
            <v>ｔ</v>
          </cell>
          <cell r="G150">
            <v>0</v>
          </cell>
          <cell r="H150">
            <v>0</v>
          </cell>
        </row>
        <row r="151">
          <cell r="C151" t="str">
            <v>鋼　板</v>
          </cell>
          <cell r="D151" t="str">
            <v>SN490B             　　　　 
PL-9</v>
          </cell>
          <cell r="E151">
            <v>4.28</v>
          </cell>
          <cell r="F151" t="str">
            <v>ｔ</v>
          </cell>
          <cell r="G151">
            <v>0</v>
          </cell>
          <cell r="H151">
            <v>0</v>
          </cell>
        </row>
        <row r="152">
          <cell r="C152" t="str">
            <v>鋼　板</v>
          </cell>
          <cell r="D152" t="str">
            <v>SN490B             　　　　 
PL-12</v>
          </cell>
          <cell r="E152">
            <v>8.9499999999999993</v>
          </cell>
          <cell r="F152" t="str">
            <v>ｔ</v>
          </cell>
          <cell r="G152">
            <v>0</v>
          </cell>
          <cell r="H152">
            <v>0</v>
          </cell>
        </row>
        <row r="153">
          <cell r="C153" t="str">
            <v>鋼　板</v>
          </cell>
          <cell r="D153" t="str">
            <v>SN490B             　　　　 
PL-16</v>
          </cell>
          <cell r="E153">
            <v>21.87</v>
          </cell>
          <cell r="F153" t="str">
            <v>ｔ</v>
          </cell>
          <cell r="G153">
            <v>0</v>
          </cell>
          <cell r="H153">
            <v>0</v>
          </cell>
        </row>
        <row r="154">
          <cell r="C154" t="str">
            <v>鋼　板</v>
          </cell>
          <cell r="D154" t="str">
            <v>SN490B             　　　　 
PL-19</v>
          </cell>
          <cell r="E154">
            <v>22.11</v>
          </cell>
          <cell r="F154" t="str">
            <v>ｔ</v>
          </cell>
          <cell r="G154">
            <v>0</v>
          </cell>
          <cell r="H154">
            <v>0</v>
          </cell>
        </row>
        <row r="155">
          <cell r="C155" t="str">
            <v>鋼　板</v>
          </cell>
          <cell r="D155" t="str">
            <v>SN490B             　　　　 
PL-22</v>
          </cell>
          <cell r="E155">
            <v>1.58</v>
          </cell>
          <cell r="F155" t="str">
            <v>ｔ</v>
          </cell>
          <cell r="G155">
            <v>0</v>
          </cell>
          <cell r="H155">
            <v>0</v>
          </cell>
        </row>
        <row r="156">
          <cell r="C156" t="str">
            <v>鋼　板</v>
          </cell>
          <cell r="D156" t="str">
            <v>SN490B             　　　　 
PL-25</v>
          </cell>
          <cell r="E156">
            <v>4.68</v>
          </cell>
          <cell r="F156" t="str">
            <v>ｔ</v>
          </cell>
          <cell r="G156">
            <v>0</v>
          </cell>
          <cell r="H156">
            <v>0</v>
          </cell>
        </row>
        <row r="157">
          <cell r="C157" t="str">
            <v>鋼　板</v>
          </cell>
          <cell r="D157" t="str">
            <v>SN490B             　　　　 
PL-28</v>
          </cell>
          <cell r="E157">
            <v>1.84</v>
          </cell>
          <cell r="F157" t="str">
            <v>ｔ</v>
          </cell>
          <cell r="G157">
            <v>0</v>
          </cell>
          <cell r="H157">
            <v>0</v>
          </cell>
        </row>
        <row r="158">
          <cell r="C158" t="str">
            <v>鋼　板</v>
          </cell>
          <cell r="D158" t="str">
            <v>SN490B             　　　　 
PL-32</v>
          </cell>
          <cell r="E158">
            <v>2.65</v>
          </cell>
          <cell r="F158" t="str">
            <v>ｔ</v>
          </cell>
          <cell r="G158">
            <v>0</v>
          </cell>
          <cell r="H158">
            <v>0</v>
          </cell>
        </row>
        <row r="159">
          <cell r="C159" t="str">
            <v>鋼　板</v>
          </cell>
          <cell r="D159" t="str">
            <v>SN490C             　　　　 
PL-16</v>
          </cell>
          <cell r="E159">
            <v>0.72</v>
          </cell>
          <cell r="F159" t="str">
            <v>ｔ</v>
          </cell>
          <cell r="G159">
            <v>0</v>
          </cell>
          <cell r="H159">
            <v>0</v>
          </cell>
        </row>
        <row r="160">
          <cell r="C160" t="str">
            <v>鋼　板</v>
          </cell>
          <cell r="D160" t="str">
            <v>SN490C             　　　　 
PL-19</v>
          </cell>
          <cell r="E160">
            <v>0.12</v>
          </cell>
          <cell r="F160" t="str">
            <v>ｔ</v>
          </cell>
          <cell r="G160">
            <v>0</v>
          </cell>
          <cell r="H160">
            <v>0</v>
          </cell>
        </row>
        <row r="161">
          <cell r="C161" t="str">
            <v>鋼　板</v>
          </cell>
          <cell r="D161" t="str">
            <v>SN490C             　　　　 
PL-22</v>
          </cell>
          <cell r="E161">
            <v>0.82</v>
          </cell>
          <cell r="F161" t="str">
            <v>ｔ</v>
          </cell>
          <cell r="G161">
            <v>0</v>
          </cell>
          <cell r="H161">
            <v>0</v>
          </cell>
        </row>
        <row r="162">
          <cell r="C162" t="str">
            <v>鋼　板</v>
          </cell>
          <cell r="D162" t="str">
            <v>SN490C             　　　　 
PL-25</v>
          </cell>
          <cell r="E162">
            <v>0.92</v>
          </cell>
          <cell r="F162" t="str">
            <v>ｔ</v>
          </cell>
          <cell r="G162">
            <v>0</v>
          </cell>
          <cell r="H162">
            <v>0</v>
          </cell>
        </row>
        <row r="163">
          <cell r="C163" t="str">
            <v>鋼　板</v>
          </cell>
          <cell r="D163" t="str">
            <v>SN490C             　　　　 
PL-28</v>
          </cell>
          <cell r="E163">
            <v>4.99</v>
          </cell>
          <cell r="F163" t="str">
            <v>ｔ</v>
          </cell>
          <cell r="G163">
            <v>0</v>
          </cell>
          <cell r="H163">
            <v>0</v>
          </cell>
        </row>
        <row r="164">
          <cell r="C164" t="str">
            <v>鋼　板</v>
          </cell>
          <cell r="D164" t="str">
            <v>SN490C             　　　　 
PL-32</v>
          </cell>
          <cell r="E164">
            <v>2.2799999999999998</v>
          </cell>
          <cell r="F164" t="str">
            <v>ｔ</v>
          </cell>
          <cell r="G164">
            <v>0</v>
          </cell>
          <cell r="H164">
            <v>0</v>
          </cell>
        </row>
        <row r="165">
          <cell r="C165" t="str">
            <v>鋼　板</v>
          </cell>
          <cell r="D165" t="str">
            <v>SN490C             　　　　 
PL-36</v>
          </cell>
          <cell r="E165">
            <v>9.07</v>
          </cell>
          <cell r="F165" t="str">
            <v>ｔ</v>
          </cell>
          <cell r="G165">
            <v>0</v>
          </cell>
          <cell r="H165">
            <v>0</v>
          </cell>
        </row>
        <row r="166">
          <cell r="C166" t="str">
            <v>鋼　板</v>
          </cell>
          <cell r="D166" t="str">
            <v>SN490C             　　　　 
PL-40</v>
          </cell>
          <cell r="E166">
            <v>2.58</v>
          </cell>
          <cell r="F166" t="str">
            <v>ｔ</v>
          </cell>
          <cell r="G166">
            <v>0</v>
          </cell>
          <cell r="H166">
            <v>0</v>
          </cell>
        </row>
        <row r="167">
          <cell r="C167" t="str">
            <v>鋼　板</v>
          </cell>
          <cell r="D167" t="str">
            <v>SS400             　　　　 
PL-4.5</v>
          </cell>
          <cell r="E167">
            <v>12.56</v>
          </cell>
          <cell r="F167" t="str">
            <v>ｔ</v>
          </cell>
          <cell r="G167">
            <v>0</v>
          </cell>
          <cell r="H167">
            <v>0</v>
          </cell>
        </row>
        <row r="168">
          <cell r="C168" t="str">
            <v>鋼　板</v>
          </cell>
          <cell r="D168" t="str">
            <v>SS400             　　　　 
PL-9</v>
          </cell>
          <cell r="E168">
            <v>0.12</v>
          </cell>
          <cell r="F168" t="str">
            <v>ｔ</v>
          </cell>
          <cell r="G168">
            <v>0</v>
          </cell>
          <cell r="H168">
            <v>0</v>
          </cell>
        </row>
        <row r="169">
          <cell r="C169" t="str">
            <v>鋼　板</v>
          </cell>
          <cell r="D169" t="str">
            <v>SS400             　　　　 
PL-16</v>
          </cell>
          <cell r="E169">
            <v>0.59</v>
          </cell>
          <cell r="F169" t="str">
            <v>ｔ</v>
          </cell>
          <cell r="G169">
            <v>0</v>
          </cell>
          <cell r="H169">
            <v>0</v>
          </cell>
        </row>
        <row r="170">
          <cell r="C170" t="str">
            <v>鋼　板</v>
          </cell>
          <cell r="D170" t="str">
            <v>SS400             　　　　 
PL-22</v>
          </cell>
          <cell r="E170">
            <v>25.72</v>
          </cell>
          <cell r="F170" t="str">
            <v>ｔ</v>
          </cell>
          <cell r="G170">
            <v>0</v>
          </cell>
          <cell r="H170">
            <v>0</v>
          </cell>
        </row>
        <row r="171">
          <cell r="C171" t="str">
            <v>平　鋼</v>
          </cell>
          <cell r="D171" t="str">
            <v>SN400A
FB 6×65</v>
          </cell>
          <cell r="E171">
            <v>1.23</v>
          </cell>
          <cell r="F171" t="str">
            <v>ｔ</v>
          </cell>
          <cell r="G171">
            <v>0</v>
          </cell>
          <cell r="H171">
            <v>0</v>
          </cell>
        </row>
        <row r="172">
          <cell r="C172" t="str">
            <v>平　鋼</v>
          </cell>
          <cell r="D172" t="str">
            <v>SN400A
FB 6×120</v>
          </cell>
          <cell r="E172">
            <v>0.09</v>
          </cell>
          <cell r="F172" t="str">
            <v>ｔ</v>
          </cell>
          <cell r="G172">
            <v>0</v>
          </cell>
          <cell r="H172">
            <v>0</v>
          </cell>
        </row>
        <row r="173">
          <cell r="C173" t="str">
            <v>平　鋼</v>
          </cell>
          <cell r="D173" t="str">
            <v>SN400A
FB 9×50</v>
          </cell>
          <cell r="E173">
            <v>1.46</v>
          </cell>
          <cell r="F173" t="str">
            <v>ｔ</v>
          </cell>
          <cell r="G173">
            <v>0</v>
          </cell>
          <cell r="H173">
            <v>0</v>
          </cell>
        </row>
        <row r="174">
          <cell r="C174" t="str">
            <v>平　鋼</v>
          </cell>
          <cell r="D174" t="str">
            <v>SN400A
FB 9×100</v>
          </cell>
          <cell r="E174">
            <v>0.26</v>
          </cell>
          <cell r="F174" t="str">
            <v>ｔ</v>
          </cell>
          <cell r="G174">
            <v>0</v>
          </cell>
          <cell r="H174">
            <v>0</v>
          </cell>
        </row>
        <row r="175">
          <cell r="C175" t="str">
            <v>特殊高力ボルト</v>
          </cell>
          <cell r="D175" t="str">
            <v>一 式</v>
          </cell>
          <cell r="E175" t="str">
            <v>一 式</v>
          </cell>
          <cell r="F175">
            <v>0</v>
          </cell>
          <cell r="G175">
            <v>0</v>
          </cell>
          <cell r="H175">
            <v>0</v>
          </cell>
        </row>
        <row r="176">
          <cell r="C176" t="str">
            <v>工場加工組立</v>
          </cell>
          <cell r="D176" t="str">
            <v>工場溶接共</v>
          </cell>
          <cell r="E176">
            <v>399.5</v>
          </cell>
          <cell r="F176" t="str">
            <v>ｔ</v>
          </cell>
          <cell r="G176">
            <v>0</v>
          </cell>
          <cell r="H176">
            <v>0</v>
          </cell>
        </row>
        <row r="177">
          <cell r="C177" t="str">
            <v>工場さび止め塗装</v>
          </cell>
          <cell r="D177">
            <v>330</v>
          </cell>
          <cell r="E177">
            <v>330</v>
          </cell>
          <cell r="F177" t="str">
            <v>㎡</v>
          </cell>
          <cell r="G177">
            <v>0</v>
          </cell>
          <cell r="H177">
            <v>0</v>
          </cell>
        </row>
        <row r="178">
          <cell r="C178" t="str">
            <v>亜鉛メッキ</v>
          </cell>
          <cell r="D178">
            <v>25.88</v>
          </cell>
          <cell r="E178">
            <v>25.88</v>
          </cell>
          <cell r="F178" t="str">
            <v>ｔ</v>
          </cell>
          <cell r="G178">
            <v>0</v>
          </cell>
          <cell r="H178">
            <v>0</v>
          </cell>
        </row>
        <row r="179">
          <cell r="C179" t="str">
            <v>アンカーボルト埋込み</v>
          </cell>
          <cell r="D179" t="str">
            <v>ｱﾝｶｰﾎﾞﾙﾄ埋込み，柱底ならし共</v>
          </cell>
          <cell r="E179" t="str">
            <v>一 式</v>
          </cell>
          <cell r="F179">
            <v>0</v>
          </cell>
          <cell r="G179">
            <v>0</v>
          </cell>
          <cell r="H179">
            <v>0</v>
          </cell>
        </row>
        <row r="180">
          <cell r="C180" t="str">
            <v>建　方</v>
          </cell>
          <cell r="D180" t="str">
            <v>一 式</v>
          </cell>
          <cell r="E180" t="str">
            <v>一 式</v>
          </cell>
          <cell r="F180">
            <v>8032300</v>
          </cell>
          <cell r="G180">
            <v>8032300</v>
          </cell>
          <cell r="H180">
            <v>8032300</v>
          </cell>
        </row>
        <row r="181">
          <cell r="C181" t="str">
            <v>現場本締め</v>
          </cell>
          <cell r="D181" t="str">
            <v>一 式</v>
          </cell>
          <cell r="E181" t="str">
            <v>一 式</v>
          </cell>
          <cell r="F181">
            <v>4259800</v>
          </cell>
          <cell r="G181">
            <v>4259800</v>
          </cell>
          <cell r="H181">
            <v>4259800</v>
          </cell>
        </row>
        <row r="182">
          <cell r="C182" t="str">
            <v>現場溶接</v>
          </cell>
          <cell r="D182">
            <v>237</v>
          </cell>
          <cell r="E182">
            <v>237</v>
          </cell>
          <cell r="F182" t="str">
            <v>ｍ</v>
          </cell>
          <cell r="G182">
            <v>0</v>
          </cell>
          <cell r="H182">
            <v>0</v>
          </cell>
        </row>
        <row r="183">
          <cell r="C183" t="str">
            <v>デッキプレート</v>
          </cell>
          <cell r="D183" t="str">
            <v>敷込み共</v>
          </cell>
          <cell r="E183">
            <v>84.7</v>
          </cell>
          <cell r="F183" t="str">
            <v>㎡</v>
          </cell>
          <cell r="G183">
            <v>0</v>
          </cell>
          <cell r="H183">
            <v>0</v>
          </cell>
        </row>
        <row r="184">
          <cell r="C184" t="str">
            <v>鉄骨足場</v>
          </cell>
          <cell r="D184" t="str">
            <v>一 式</v>
          </cell>
          <cell r="E184" t="str">
            <v>一 式</v>
          </cell>
          <cell r="F184">
            <v>3575700</v>
          </cell>
          <cell r="G184">
            <v>3575700</v>
          </cell>
          <cell r="H184">
            <v>3575700</v>
          </cell>
        </row>
        <row r="185">
          <cell r="C185" t="str">
            <v>災害防止</v>
          </cell>
          <cell r="D185" t="str">
            <v>一 式</v>
          </cell>
          <cell r="E185" t="str">
            <v>一 式</v>
          </cell>
          <cell r="F185">
            <v>1300900</v>
          </cell>
          <cell r="G185">
            <v>1300900</v>
          </cell>
          <cell r="H185">
            <v>1300900</v>
          </cell>
        </row>
        <row r="186">
          <cell r="C186" t="str">
            <v>鉄骨運搬</v>
          </cell>
          <cell r="D186" t="str">
            <v>一 式</v>
          </cell>
          <cell r="E186" t="str">
            <v>一 式</v>
          </cell>
          <cell r="F186">
            <v>847600</v>
          </cell>
          <cell r="G186">
            <v>847600</v>
          </cell>
          <cell r="H186">
            <v>847600</v>
          </cell>
        </row>
        <row r="187">
          <cell r="C187" t="str">
            <v>鉄骨用仮設運搬</v>
          </cell>
          <cell r="D187" t="str">
            <v>一 式</v>
          </cell>
          <cell r="E187" t="str">
            <v>一 式</v>
          </cell>
          <cell r="F187">
            <v>145300</v>
          </cell>
          <cell r="G187">
            <v>145300</v>
          </cell>
          <cell r="H187">
            <v>145300</v>
          </cell>
        </row>
        <row r="188">
          <cell r="C188" t="str">
            <v>スクラップ控除</v>
          </cell>
          <cell r="D188" t="str">
            <v>一 式</v>
          </cell>
          <cell r="E188" t="str">
            <v>一 式</v>
          </cell>
          <cell r="F188">
            <v>-31000</v>
          </cell>
          <cell r="G188">
            <v>-31000</v>
          </cell>
          <cell r="H188">
            <v>-31000</v>
          </cell>
        </row>
        <row r="189">
          <cell r="C189" t="str">
            <v>超音波探傷試験</v>
          </cell>
          <cell r="D189" t="str">
            <v>一 式</v>
          </cell>
          <cell r="E189" t="str">
            <v>一 式</v>
          </cell>
          <cell r="F189">
            <v>1305000</v>
          </cell>
          <cell r="G189">
            <v>1305000</v>
          </cell>
          <cell r="H189">
            <v>1305000</v>
          </cell>
        </row>
        <row r="190">
          <cell r="C190" t="str">
            <v>小  々　計</v>
          </cell>
          <cell r="D190">
            <v>19435600</v>
          </cell>
          <cell r="E190">
            <v>19435600</v>
          </cell>
          <cell r="F190">
            <v>19435600</v>
          </cell>
          <cell r="G190">
            <v>19435600</v>
          </cell>
          <cell r="H190">
            <v>19435600</v>
          </cell>
        </row>
        <row r="192">
          <cell r="C192" t="str">
            <v>2.玄関庇工事</v>
          </cell>
        </row>
        <row r="193">
          <cell r="C193" t="str">
            <v>鋼　板</v>
          </cell>
          <cell r="D193" t="str">
            <v>SN400A             　　　　 
PL-9</v>
          </cell>
          <cell r="E193">
            <v>0.06</v>
          </cell>
          <cell r="F193" t="str">
            <v>ｔ</v>
          </cell>
          <cell r="G193">
            <v>0</v>
          </cell>
          <cell r="H193">
            <v>0</v>
          </cell>
        </row>
        <row r="194">
          <cell r="C194" t="str">
            <v>鋼　板</v>
          </cell>
          <cell r="D194" t="str">
            <v>SN400A             　　　　 
PL-12</v>
          </cell>
          <cell r="E194">
            <v>0.01</v>
          </cell>
          <cell r="F194" t="str">
            <v>ｔ</v>
          </cell>
          <cell r="G194">
            <v>0</v>
          </cell>
          <cell r="H194">
            <v>0</v>
          </cell>
        </row>
        <row r="195">
          <cell r="C195" t="str">
            <v>鋼　板</v>
          </cell>
          <cell r="D195" t="str">
            <v>SN400A             　　　　 
PL-16</v>
          </cell>
          <cell r="E195">
            <v>0.02</v>
          </cell>
          <cell r="F195" t="str">
            <v>ｔ</v>
          </cell>
          <cell r="G195">
            <v>0</v>
          </cell>
          <cell r="H195">
            <v>0</v>
          </cell>
        </row>
        <row r="196">
          <cell r="C196" t="str">
            <v>Ｈ形鋼</v>
          </cell>
          <cell r="D196" t="str">
            <v>SN400A
Hｰ250×125×5.5×8</v>
          </cell>
          <cell r="E196">
            <v>0.36</v>
          </cell>
          <cell r="F196" t="str">
            <v>ｔ</v>
          </cell>
          <cell r="G196">
            <v>0</v>
          </cell>
          <cell r="H196">
            <v>0</v>
          </cell>
        </row>
        <row r="197">
          <cell r="C197" t="str">
            <v>Ｈ形鋼</v>
          </cell>
          <cell r="D197" t="str">
            <v>SN400A
Hｰ350×175×6.5×9</v>
          </cell>
          <cell r="E197">
            <v>0.57999999999999996</v>
          </cell>
          <cell r="F197" t="str">
            <v>ｔ</v>
          </cell>
          <cell r="G197">
            <v>0</v>
          </cell>
          <cell r="H197">
            <v>0</v>
          </cell>
        </row>
        <row r="198">
          <cell r="C198" t="str">
            <v>Ｈ形鋼</v>
          </cell>
          <cell r="D198" t="str">
            <v>SN400A
Hｰ200×200×8×12</v>
          </cell>
          <cell r="E198">
            <v>0.16</v>
          </cell>
          <cell r="F198" t="str">
            <v>ｔ</v>
          </cell>
          <cell r="G198">
            <v>0</v>
          </cell>
          <cell r="H198">
            <v>0</v>
          </cell>
        </row>
        <row r="199">
          <cell r="C199" t="str">
            <v>特殊高力ボルト</v>
          </cell>
          <cell r="D199" t="str">
            <v>一 式</v>
          </cell>
          <cell r="E199" t="str">
            <v>一 式</v>
          </cell>
          <cell r="F199">
            <v>0</v>
          </cell>
          <cell r="G199">
            <v>0</v>
          </cell>
          <cell r="H199">
            <v>0</v>
          </cell>
        </row>
        <row r="200">
          <cell r="C200" t="str">
            <v>スタッドボルト</v>
          </cell>
          <cell r="D200" t="str">
            <v>一 式</v>
          </cell>
          <cell r="E200" t="str">
            <v>一 式</v>
          </cell>
          <cell r="F200">
            <v>0</v>
          </cell>
          <cell r="G200">
            <v>0</v>
          </cell>
          <cell r="H200">
            <v>0</v>
          </cell>
        </row>
        <row r="201">
          <cell r="C201" t="str">
            <v>工場加工組立</v>
          </cell>
          <cell r="D201" t="str">
            <v>工場溶接共</v>
          </cell>
          <cell r="E201">
            <v>1.1299999999999999</v>
          </cell>
          <cell r="F201" t="str">
            <v>ｔ</v>
          </cell>
          <cell r="G201">
            <v>0</v>
          </cell>
          <cell r="H201">
            <v>0</v>
          </cell>
        </row>
        <row r="202">
          <cell r="C202" t="str">
            <v>工場さび止め塗装</v>
          </cell>
          <cell r="D202">
            <v>28.5</v>
          </cell>
          <cell r="E202">
            <v>28.5</v>
          </cell>
          <cell r="F202" t="str">
            <v>㎡</v>
          </cell>
          <cell r="G202">
            <v>0</v>
          </cell>
          <cell r="H202">
            <v>0</v>
          </cell>
        </row>
        <row r="203">
          <cell r="C203" t="str">
            <v>アンカーボルト埋込み</v>
          </cell>
          <cell r="D203" t="str">
            <v>ｱﾝｶｰﾎﾞﾙﾄ埋込み，柱底ならし共</v>
          </cell>
          <cell r="E203" t="str">
            <v>一 式</v>
          </cell>
          <cell r="F203">
            <v>0</v>
          </cell>
          <cell r="G203">
            <v>0</v>
          </cell>
          <cell r="H203">
            <v>0</v>
          </cell>
        </row>
        <row r="204">
          <cell r="C204" t="str">
            <v>現場本締め</v>
          </cell>
          <cell r="D204" t="str">
            <v>一 式</v>
          </cell>
          <cell r="E204" t="str">
            <v>一 式</v>
          </cell>
          <cell r="F204">
            <v>8680</v>
          </cell>
          <cell r="G204">
            <v>8680</v>
          </cell>
          <cell r="H204">
            <v>8680</v>
          </cell>
        </row>
        <row r="205">
          <cell r="C205" t="str">
            <v>鉄骨運搬</v>
          </cell>
          <cell r="D205" t="str">
            <v>一 式</v>
          </cell>
          <cell r="E205" t="str">
            <v>一 式</v>
          </cell>
          <cell r="F205">
            <v>17600</v>
          </cell>
          <cell r="G205">
            <v>17600</v>
          </cell>
          <cell r="H205">
            <v>17600</v>
          </cell>
        </row>
        <row r="206">
          <cell r="C206" t="str">
            <v>超音波探傷試験</v>
          </cell>
          <cell r="D206" t="str">
            <v>一 式</v>
          </cell>
          <cell r="E206" t="str">
            <v>一 式</v>
          </cell>
          <cell r="F206">
            <v>8550</v>
          </cell>
          <cell r="G206">
            <v>8550</v>
          </cell>
          <cell r="H206">
            <v>8550</v>
          </cell>
        </row>
        <row r="207">
          <cell r="C207" t="str">
            <v>スクラップ控除</v>
          </cell>
          <cell r="D207" t="str">
            <v>一 式</v>
          </cell>
          <cell r="E207" t="str">
            <v>一 式</v>
          </cell>
          <cell r="F207">
            <v>-100</v>
          </cell>
          <cell r="G207">
            <v>-100</v>
          </cell>
          <cell r="H207">
            <v>-100</v>
          </cell>
        </row>
        <row r="208">
          <cell r="C208" t="str">
            <v>小  々　計</v>
          </cell>
          <cell r="D208">
            <v>34730</v>
          </cell>
          <cell r="E208">
            <v>34730</v>
          </cell>
          <cell r="F208">
            <v>34730</v>
          </cell>
          <cell r="G208">
            <v>34730</v>
          </cell>
          <cell r="H208">
            <v>34730</v>
          </cell>
        </row>
        <row r="210">
          <cell r="C210" t="str">
            <v>3.ボンベ庫工事</v>
          </cell>
        </row>
        <row r="211">
          <cell r="C211" t="str">
            <v>鋼　板</v>
          </cell>
          <cell r="D211" t="str">
            <v>SN400A             　　　　 
PL-9</v>
          </cell>
          <cell r="E211">
            <v>0.01</v>
          </cell>
          <cell r="F211" t="str">
            <v>ｔ</v>
          </cell>
          <cell r="G211">
            <v>0</v>
          </cell>
          <cell r="H211">
            <v>0</v>
          </cell>
        </row>
        <row r="212">
          <cell r="C212" t="str">
            <v>鋼　板</v>
          </cell>
          <cell r="D212" t="str">
            <v>SN400A             　　　　 
PL-16</v>
          </cell>
          <cell r="E212">
            <v>0.01</v>
          </cell>
          <cell r="F212" t="str">
            <v>ｔ</v>
          </cell>
          <cell r="G212">
            <v>0</v>
          </cell>
          <cell r="H212">
            <v>0</v>
          </cell>
        </row>
        <row r="213">
          <cell r="C213" t="str">
            <v>Ｈ形鋼</v>
          </cell>
          <cell r="D213" t="str">
            <v>SN400A
Hｰ100×100×6×8</v>
          </cell>
          <cell r="E213">
            <v>0.13</v>
          </cell>
          <cell r="F213" t="str">
            <v>ｔ</v>
          </cell>
          <cell r="G213">
            <v>0</v>
          </cell>
          <cell r="H213">
            <v>0</v>
          </cell>
        </row>
        <row r="214">
          <cell r="C214" t="str">
            <v>Ｌ形鋼</v>
          </cell>
          <cell r="D214" t="str">
            <v>SS400
Lｰ100×100×7</v>
          </cell>
          <cell r="E214">
            <v>0.03</v>
          </cell>
          <cell r="F214" t="str">
            <v>ｔ</v>
          </cell>
          <cell r="G214">
            <v>0</v>
          </cell>
          <cell r="H214">
            <v>0</v>
          </cell>
        </row>
        <row r="215">
          <cell r="C215" t="str">
            <v>溝形鋼</v>
          </cell>
          <cell r="D215" t="str">
            <v>SSC400
Cｰ100×50×20×2.3</v>
          </cell>
          <cell r="E215">
            <v>0.02</v>
          </cell>
          <cell r="F215" t="str">
            <v>ｔ</v>
          </cell>
          <cell r="G215">
            <v>0</v>
          </cell>
          <cell r="H215">
            <v>0</v>
          </cell>
        </row>
        <row r="216">
          <cell r="C216" t="str">
            <v>特殊高力ボルト</v>
          </cell>
          <cell r="D216" t="str">
            <v>一 式</v>
          </cell>
          <cell r="E216" t="str">
            <v>一 式</v>
          </cell>
          <cell r="F216">
            <v>0</v>
          </cell>
          <cell r="G216">
            <v>0</v>
          </cell>
          <cell r="H216">
            <v>0</v>
          </cell>
        </row>
        <row r="217">
          <cell r="C217" t="str">
            <v>樹脂アンカー</v>
          </cell>
          <cell r="D217" t="str">
            <v>一 式</v>
          </cell>
          <cell r="E217" t="str">
            <v>一 式</v>
          </cell>
          <cell r="F217">
            <v>0</v>
          </cell>
          <cell r="G217">
            <v>0</v>
          </cell>
          <cell r="H217">
            <v>0</v>
          </cell>
        </row>
        <row r="218">
          <cell r="C218" t="str">
            <v>工場加工組立</v>
          </cell>
          <cell r="D218" t="str">
            <v>工場溶接共</v>
          </cell>
          <cell r="E218">
            <v>0.19</v>
          </cell>
          <cell r="F218" t="str">
            <v>ｔ</v>
          </cell>
          <cell r="G218">
            <v>0</v>
          </cell>
          <cell r="H218">
            <v>0</v>
          </cell>
        </row>
        <row r="219">
          <cell r="C219" t="str">
            <v>亜鉛メッキ</v>
          </cell>
          <cell r="D219">
            <v>0.19</v>
          </cell>
          <cell r="E219">
            <v>0.19</v>
          </cell>
          <cell r="F219" t="str">
            <v>ｔ</v>
          </cell>
          <cell r="G219">
            <v>0</v>
          </cell>
          <cell r="H219">
            <v>0</v>
          </cell>
        </row>
        <row r="220">
          <cell r="C220" t="str">
            <v>アンカーボルト埋込み</v>
          </cell>
          <cell r="D220" t="str">
            <v>ｱﾝｶｰﾎﾞﾙﾄ埋込み，柱底ならし共</v>
          </cell>
          <cell r="E220" t="str">
            <v>一 式</v>
          </cell>
          <cell r="F220">
            <v>0</v>
          </cell>
          <cell r="G220">
            <v>0</v>
          </cell>
          <cell r="H220">
            <v>0</v>
          </cell>
        </row>
        <row r="221">
          <cell r="C221" t="str">
            <v>現場本締め</v>
          </cell>
          <cell r="D221" t="str">
            <v>一 式</v>
          </cell>
          <cell r="E221" t="str">
            <v>一 式</v>
          </cell>
          <cell r="F221">
            <v>1120</v>
          </cell>
          <cell r="G221">
            <v>1120</v>
          </cell>
          <cell r="H221">
            <v>1120</v>
          </cell>
        </row>
        <row r="222">
          <cell r="C222" t="str">
            <v>鉄骨運搬</v>
          </cell>
          <cell r="D222" t="str">
            <v>一 式</v>
          </cell>
          <cell r="E222" t="str">
            <v>一 式</v>
          </cell>
          <cell r="F222">
            <v>17600</v>
          </cell>
          <cell r="G222">
            <v>17600</v>
          </cell>
          <cell r="H222">
            <v>17600</v>
          </cell>
        </row>
        <row r="223">
          <cell r="C223" t="str">
            <v>スクラップ控除</v>
          </cell>
          <cell r="D223" t="str">
            <v>一 式</v>
          </cell>
          <cell r="E223" t="str">
            <v>一 式</v>
          </cell>
          <cell r="F223">
            <v>-320</v>
          </cell>
          <cell r="G223">
            <v>-320</v>
          </cell>
          <cell r="H223">
            <v>-320</v>
          </cell>
        </row>
        <row r="224">
          <cell r="C224" t="str">
            <v>小  々　計</v>
          </cell>
          <cell r="D224">
            <v>18400</v>
          </cell>
          <cell r="E224">
            <v>18400</v>
          </cell>
          <cell r="F224">
            <v>18400</v>
          </cell>
          <cell r="G224">
            <v>18400</v>
          </cell>
          <cell r="H224">
            <v>18400</v>
          </cell>
        </row>
        <row r="226">
          <cell r="C226" t="str">
            <v>4.スリーブ工事</v>
          </cell>
        </row>
        <row r="227">
          <cell r="C227" t="str">
            <v>丸鋼管</v>
          </cell>
          <cell r="D227" t="str">
            <v>φ114.3×4.5</v>
          </cell>
          <cell r="E227">
            <v>1.22</v>
          </cell>
          <cell r="F227" t="str">
            <v>ｔ</v>
          </cell>
          <cell r="G227">
            <v>0</v>
          </cell>
          <cell r="H227">
            <v>0</v>
          </cell>
        </row>
        <row r="228">
          <cell r="C228" t="str">
            <v>丸鋼管</v>
          </cell>
          <cell r="D228" t="str">
            <v>φ165.2×5.0</v>
          </cell>
          <cell r="E228">
            <v>0.26</v>
          </cell>
          <cell r="F228" t="str">
            <v>ｔ</v>
          </cell>
          <cell r="G228">
            <v>0</v>
          </cell>
          <cell r="H228">
            <v>0</v>
          </cell>
        </row>
        <row r="229">
          <cell r="C229" t="str">
            <v>工場加工組立</v>
          </cell>
          <cell r="D229" t="str">
            <v>工場溶接共</v>
          </cell>
          <cell r="E229">
            <v>1.41</v>
          </cell>
          <cell r="F229" t="str">
            <v>ｔ</v>
          </cell>
          <cell r="G229">
            <v>0</v>
          </cell>
          <cell r="H229">
            <v>0</v>
          </cell>
        </row>
        <row r="230">
          <cell r="C230" t="str">
            <v>工場さび止め塗装</v>
          </cell>
          <cell r="D230">
            <v>40.5</v>
          </cell>
          <cell r="E230">
            <v>40.5</v>
          </cell>
          <cell r="F230" t="str">
            <v>㎡</v>
          </cell>
          <cell r="G230">
            <v>0</v>
          </cell>
          <cell r="H230">
            <v>0</v>
          </cell>
        </row>
        <row r="231">
          <cell r="C231" t="str">
            <v>鉄骨運搬</v>
          </cell>
          <cell r="D231" t="str">
            <v>一 式</v>
          </cell>
          <cell r="E231" t="str">
            <v>一 式</v>
          </cell>
          <cell r="F231">
            <v>17600</v>
          </cell>
          <cell r="G231">
            <v>17600</v>
          </cell>
          <cell r="H231">
            <v>17600</v>
          </cell>
        </row>
        <row r="232">
          <cell r="C232" t="str">
            <v>スクラップ控除</v>
          </cell>
          <cell r="D232" t="str">
            <v>一 式</v>
          </cell>
          <cell r="E232" t="str">
            <v>一 式</v>
          </cell>
          <cell r="F232">
            <v>-120</v>
          </cell>
          <cell r="G232">
            <v>-120</v>
          </cell>
          <cell r="H232">
            <v>-120</v>
          </cell>
        </row>
        <row r="233">
          <cell r="C233" t="str">
            <v>小  々　計</v>
          </cell>
          <cell r="D233">
            <v>17480</v>
          </cell>
          <cell r="E233">
            <v>17480</v>
          </cell>
          <cell r="F233">
            <v>17480</v>
          </cell>
          <cell r="G233">
            <v>17480</v>
          </cell>
          <cell r="H233">
            <v>17480</v>
          </cell>
        </row>
        <row r="235">
          <cell r="C235" t="str">
            <v>小　計</v>
          </cell>
          <cell r="D235">
            <v>19506210</v>
          </cell>
          <cell r="E235">
            <v>19506210</v>
          </cell>
          <cell r="F235">
            <v>19506210</v>
          </cell>
          <cell r="G235">
            <v>19506210</v>
          </cell>
          <cell r="H235">
            <v>19506210</v>
          </cell>
        </row>
        <row r="237">
          <cell r="B237" t="str">
            <v>（7）防　水</v>
          </cell>
        </row>
        <row r="238">
          <cell r="C238" t="str">
            <v>（外部）</v>
          </cell>
        </row>
        <row r="239">
          <cell r="C239" t="str">
            <v>シート防水</v>
          </cell>
          <cell r="D239" t="str">
            <v>塩化ビニル系シート厚2.0</v>
          </cell>
          <cell r="E239">
            <v>707</v>
          </cell>
          <cell r="F239" t="str">
            <v>㎡</v>
          </cell>
          <cell r="G239">
            <v>0</v>
          </cell>
          <cell r="H239">
            <v>0</v>
          </cell>
        </row>
        <row r="240">
          <cell r="C240" t="str">
            <v>シート防水</v>
          </cell>
          <cell r="D240" t="str">
            <v>塩化ビニル系シート厚2.0
立上り</v>
          </cell>
          <cell r="E240">
            <v>172</v>
          </cell>
          <cell r="F240" t="str">
            <v>㎡</v>
          </cell>
          <cell r="G240">
            <v>0</v>
          </cell>
          <cell r="H240">
            <v>0</v>
          </cell>
        </row>
        <row r="241">
          <cell r="C241" t="str">
            <v>塗膜防水</v>
          </cell>
          <cell r="D241" t="str">
            <v>ウレタン　Ｃ種</v>
          </cell>
          <cell r="E241">
            <v>106</v>
          </cell>
          <cell r="F241" t="str">
            <v>㎡</v>
          </cell>
          <cell r="G241">
            <v>0</v>
          </cell>
          <cell r="H241">
            <v>0</v>
          </cell>
        </row>
        <row r="242">
          <cell r="C242" t="str">
            <v>塗膜防水</v>
          </cell>
          <cell r="D242" t="str">
            <v>ウレタン　Ｃ種
立上り</v>
          </cell>
          <cell r="E242">
            <v>22.5</v>
          </cell>
          <cell r="F242" t="str">
            <v>㎡</v>
          </cell>
          <cell r="G242">
            <v>0</v>
          </cell>
          <cell r="H242">
            <v>0</v>
          </cell>
        </row>
        <row r="243">
          <cell r="C243" t="str">
            <v>シーリング</v>
          </cell>
          <cell r="D243" t="str">
            <v>打継目地
ﾎﾟﾘｻﾙﾌｧｲﾄﾞｼｰﾘﾝｸﾞ 10X10</v>
          </cell>
          <cell r="E243">
            <v>766</v>
          </cell>
          <cell r="F243" t="str">
            <v>ｍ</v>
          </cell>
          <cell r="G243">
            <v>0</v>
          </cell>
          <cell r="H243">
            <v>0</v>
          </cell>
        </row>
        <row r="244">
          <cell r="C244" t="str">
            <v>シーリング</v>
          </cell>
          <cell r="D244" t="str">
            <v>ﾀｲﾙ伸縮目地
ﾎﾟﾘｻﾙﾌｧｲﾄﾞｼｰﾘﾝｸﾞ 25X15</v>
          </cell>
          <cell r="E244">
            <v>665</v>
          </cell>
          <cell r="F244" t="str">
            <v>ｍ</v>
          </cell>
          <cell r="G244">
            <v>0</v>
          </cell>
          <cell r="H244">
            <v>0</v>
          </cell>
        </row>
        <row r="245">
          <cell r="C245" t="str">
            <v>シーリング</v>
          </cell>
          <cell r="D245" t="str">
            <v>ﾀｲﾙ伸縮目地
ﾎﾟﾘｻﾙﾌｧｲﾄﾞｼｰﾘﾝｸﾞ 25X10</v>
          </cell>
          <cell r="E245">
            <v>639</v>
          </cell>
          <cell r="F245" t="str">
            <v>ｍ</v>
          </cell>
          <cell r="G245">
            <v>0</v>
          </cell>
          <cell r="H245">
            <v>0</v>
          </cell>
        </row>
        <row r="246">
          <cell r="C246" t="str">
            <v>シーリング</v>
          </cell>
          <cell r="D246" t="str">
            <v>ﾊﾟﾈﾙ目地
ﾎﾟﾘｻﾙﾌｧｲﾄﾞｼｰﾘﾝｸﾞ 15X10</v>
          </cell>
          <cell r="E246">
            <v>308</v>
          </cell>
          <cell r="F246" t="str">
            <v>ｍ</v>
          </cell>
          <cell r="G246">
            <v>0</v>
          </cell>
          <cell r="H246">
            <v>0</v>
          </cell>
        </row>
        <row r="247">
          <cell r="C247" t="str">
            <v>シーリング</v>
          </cell>
          <cell r="D247" t="str">
            <v>耐震ｽﾘｯﾄ
ﾎﾟﾘｻﾙﾌｧｲﾄﾞｼｰﾘﾝｸﾞ 20X10</v>
          </cell>
          <cell r="E247">
            <v>254</v>
          </cell>
          <cell r="F247" t="str">
            <v>ｍ</v>
          </cell>
          <cell r="G247">
            <v>0</v>
          </cell>
          <cell r="H247">
            <v>0</v>
          </cell>
        </row>
        <row r="248">
          <cell r="C248" t="str">
            <v>シーリング</v>
          </cell>
          <cell r="D248" t="str">
            <v>耐震ｽﾘｯﾄ
ﾎﾟﾘｻﾙﾌｧｲﾄﾞｼｰﾘﾝｸﾞ 25X10</v>
          </cell>
          <cell r="E248">
            <v>165</v>
          </cell>
          <cell r="F248" t="str">
            <v>ｍ</v>
          </cell>
          <cell r="G248">
            <v>0</v>
          </cell>
          <cell r="H248">
            <v>0</v>
          </cell>
        </row>
        <row r="249">
          <cell r="C249" t="str">
            <v>シーリング</v>
          </cell>
          <cell r="D249" t="str">
            <v>金属取合
ﾎﾟﾘｻﾙﾌｧｲﾄﾞｼｰﾘﾝｸﾞ 15X10</v>
          </cell>
          <cell r="E249">
            <v>230</v>
          </cell>
          <cell r="F249" t="str">
            <v>ｍ</v>
          </cell>
          <cell r="G249">
            <v>0</v>
          </cell>
          <cell r="H249">
            <v>0</v>
          </cell>
        </row>
        <row r="250">
          <cell r="C250" t="str">
            <v>シーリング</v>
          </cell>
          <cell r="D250" t="str">
            <v>建具周囲・水切り
変成ｼﾘｺﾝ(2成分)  15X10</v>
          </cell>
          <cell r="E250">
            <v>1702</v>
          </cell>
          <cell r="F250" t="str">
            <v>ｍ</v>
          </cell>
          <cell r="G250">
            <v>0</v>
          </cell>
          <cell r="H250">
            <v>0</v>
          </cell>
        </row>
        <row r="251">
          <cell r="C251" t="str">
            <v>（外　部）小　計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3">
          <cell r="C253" t="str">
            <v>（内　部）</v>
          </cell>
        </row>
        <row r="254">
          <cell r="C254" t="str">
            <v>配線ﾋﾟｯﾄ  塗膜防水</v>
          </cell>
          <cell r="D254" t="str">
            <v>W=200  一般部</v>
          </cell>
          <cell r="E254">
            <v>23.9</v>
          </cell>
          <cell r="F254" t="str">
            <v>㎡</v>
          </cell>
          <cell r="G254">
            <v>0</v>
          </cell>
          <cell r="H254">
            <v>0</v>
          </cell>
        </row>
        <row r="255">
          <cell r="C255" t="str">
            <v>配線ﾋﾟｯﾄ  塗膜防水</v>
          </cell>
          <cell r="D255" t="str">
            <v>立上ﾘ部</v>
          </cell>
          <cell r="E255">
            <v>24.1</v>
          </cell>
          <cell r="F255" t="str">
            <v>㎡</v>
          </cell>
          <cell r="G255">
            <v>0</v>
          </cell>
          <cell r="H255">
            <v>0</v>
          </cell>
        </row>
        <row r="256">
          <cell r="C256" t="str">
            <v>ｼｰﾘﾝｸﾞ</v>
          </cell>
          <cell r="D256" t="str">
            <v>ｼﾘｺﾝ系(2成分)   5X5</v>
          </cell>
          <cell r="E256">
            <v>143</v>
          </cell>
          <cell r="F256" t="str">
            <v>ｍ</v>
          </cell>
          <cell r="G256">
            <v>0</v>
          </cell>
          <cell r="H256">
            <v>0</v>
          </cell>
        </row>
        <row r="257">
          <cell r="C257" t="str">
            <v>ｼｰﾘﾝｸﾞ</v>
          </cell>
          <cell r="D257" t="str">
            <v>ｼﾘｺﾝ系(2成分)   10X10</v>
          </cell>
          <cell r="E257">
            <v>44.3</v>
          </cell>
          <cell r="F257" t="str">
            <v>ｍ</v>
          </cell>
          <cell r="G257">
            <v>0</v>
          </cell>
          <cell r="H257">
            <v>0</v>
          </cell>
        </row>
        <row r="258">
          <cell r="C258" t="str">
            <v>ｼｰﾘﾝｸﾞ</v>
          </cell>
          <cell r="D258" t="str">
            <v>ｼﾘｺﾝ系(2成分)   6X6</v>
          </cell>
          <cell r="E258">
            <v>5</v>
          </cell>
          <cell r="F258" t="str">
            <v>ｍ</v>
          </cell>
          <cell r="G258">
            <v>0</v>
          </cell>
          <cell r="H258">
            <v>0</v>
          </cell>
        </row>
        <row r="259">
          <cell r="C259" t="str">
            <v>止水板</v>
          </cell>
          <cell r="D259" t="str">
            <v>合成ｺﾞﾑ製 厚9 W=200
 (ｾﾝﾀｰﾊﾞﾌﾞﾙ型)</v>
          </cell>
          <cell r="E259">
            <v>28.9</v>
          </cell>
          <cell r="F259" t="str">
            <v>ｍ</v>
          </cell>
          <cell r="G259">
            <v>0</v>
          </cell>
          <cell r="H259">
            <v>0</v>
          </cell>
        </row>
        <row r="260">
          <cell r="C260" t="str">
            <v>（内　部）小　計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</row>
        <row r="261">
          <cell r="C261" t="str">
            <v>　</v>
          </cell>
          <cell r="D261" t="str">
            <v>　</v>
          </cell>
          <cell r="E261" t="str">
            <v>　</v>
          </cell>
          <cell r="F261" t="str">
            <v>　</v>
          </cell>
        </row>
        <row r="262">
          <cell r="C262" t="str">
            <v>小　計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4">
          <cell r="B264" t="str">
            <v>（8）石</v>
          </cell>
          <cell r="C264" t="str">
            <v>　</v>
          </cell>
          <cell r="D264" t="str">
            <v>　</v>
          </cell>
        </row>
        <row r="265">
          <cell r="C265" t="str">
            <v>汚垂石  御影石</v>
          </cell>
          <cell r="D265" t="str">
            <v>600X600X厚13  W=600</v>
          </cell>
          <cell r="E265">
            <v>13.4</v>
          </cell>
          <cell r="F265" t="str">
            <v>㎡</v>
          </cell>
          <cell r="G265">
            <v>0</v>
          </cell>
          <cell r="H265">
            <v>0</v>
          </cell>
        </row>
        <row r="266">
          <cell r="C266" t="str">
            <v>ﾗｲﾆﾝｸﾞ甲板  人工大理石</v>
          </cell>
          <cell r="D266" t="str">
            <v>厚25  W=150</v>
          </cell>
          <cell r="E266">
            <v>34</v>
          </cell>
          <cell r="F266" t="str">
            <v>ｍ</v>
          </cell>
          <cell r="G266">
            <v>0</v>
          </cell>
          <cell r="H266">
            <v>0</v>
          </cell>
        </row>
        <row r="267">
          <cell r="C267" t="str">
            <v>ﾗｲﾆﾝｸﾞ甲板  人工大理石</v>
          </cell>
          <cell r="D267" t="str">
            <v>厚25  W=200</v>
          </cell>
          <cell r="E267">
            <v>3.1</v>
          </cell>
          <cell r="F267" t="str">
            <v>ｍ</v>
          </cell>
          <cell r="G267">
            <v>0</v>
          </cell>
          <cell r="H267">
            <v>0</v>
          </cell>
        </row>
        <row r="268">
          <cell r="C268" t="str">
            <v>小　計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70">
          <cell r="B270" t="str">
            <v>（9）タイル</v>
          </cell>
        </row>
        <row r="271">
          <cell r="C271" t="str">
            <v>（外部）</v>
          </cell>
        </row>
        <row r="272">
          <cell r="C272" t="str">
            <v>床置敷きタイル</v>
          </cell>
          <cell r="D272" t="str">
            <v>100角 (300角 ﾕﾆｯﾄ)</v>
          </cell>
          <cell r="E272">
            <v>79.900000000000006</v>
          </cell>
          <cell r="F272" t="str">
            <v>㎡</v>
          </cell>
          <cell r="G272">
            <v>0</v>
          </cell>
          <cell r="H272">
            <v>0</v>
          </cell>
        </row>
        <row r="273">
          <cell r="C273" t="str">
            <v>床磁器質タイル張り</v>
          </cell>
          <cell r="D273" t="str">
            <v>300角</v>
          </cell>
          <cell r="E273">
            <v>47.4</v>
          </cell>
          <cell r="F273" t="str">
            <v>㎡</v>
          </cell>
          <cell r="G273">
            <v>0</v>
          </cell>
          <cell r="H273">
            <v>0</v>
          </cell>
        </row>
        <row r="274">
          <cell r="C274" t="str">
            <v>立下り磁器質タイル張り</v>
          </cell>
          <cell r="D274" t="str">
            <v>300角</v>
          </cell>
          <cell r="E274">
            <v>3</v>
          </cell>
          <cell r="F274" t="str">
            <v>㎡</v>
          </cell>
          <cell r="G274">
            <v>0</v>
          </cell>
          <cell r="H274">
            <v>0</v>
          </cell>
        </row>
        <row r="275">
          <cell r="C275" t="str">
            <v>外壁タイル張り</v>
          </cell>
          <cell r="D275" t="str">
            <v>磁器質　45角　施釉
ﾏｽｸ工法　</v>
          </cell>
          <cell r="E275">
            <v>2290</v>
          </cell>
          <cell r="F275" t="str">
            <v>㎡</v>
          </cell>
          <cell r="G275">
            <v>0</v>
          </cell>
          <cell r="H275">
            <v>0</v>
          </cell>
        </row>
        <row r="276">
          <cell r="C276" t="str">
            <v>外壁役物タイル張り</v>
          </cell>
          <cell r="D276">
            <v>1107</v>
          </cell>
          <cell r="E276">
            <v>1107</v>
          </cell>
          <cell r="F276" t="str">
            <v>ｍ</v>
          </cell>
          <cell r="G276">
            <v>0</v>
          </cell>
          <cell r="H276">
            <v>0</v>
          </cell>
        </row>
        <row r="277">
          <cell r="C277" t="str">
            <v>（外　部）小　計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9">
          <cell r="C279" t="str">
            <v>（内　部）</v>
          </cell>
        </row>
        <row r="280">
          <cell r="C280" t="str">
            <v>床磁器質タイル張り</v>
          </cell>
          <cell r="D280" t="str">
            <v>300角</v>
          </cell>
          <cell r="E280">
            <v>84</v>
          </cell>
          <cell r="F280" t="str">
            <v>㎡</v>
          </cell>
          <cell r="G280">
            <v>0</v>
          </cell>
          <cell r="H280">
            <v>0</v>
          </cell>
        </row>
        <row r="281">
          <cell r="C281" t="str">
            <v>壁内装ﾀｲﾙ</v>
          </cell>
          <cell r="D281" t="str">
            <v>50角</v>
          </cell>
          <cell r="E281">
            <v>98.4</v>
          </cell>
          <cell r="F281" t="str">
            <v>㎡</v>
          </cell>
          <cell r="G281">
            <v>0</v>
          </cell>
          <cell r="H281">
            <v>0</v>
          </cell>
        </row>
        <row r="282">
          <cell r="C282" t="str">
            <v>壁内装ﾀｲﾙ</v>
          </cell>
          <cell r="D282" t="str">
            <v>200X100</v>
          </cell>
          <cell r="E282">
            <v>448</v>
          </cell>
          <cell r="F282" t="str">
            <v>㎡</v>
          </cell>
          <cell r="G282">
            <v>0</v>
          </cell>
          <cell r="H282">
            <v>0</v>
          </cell>
        </row>
        <row r="283">
          <cell r="C283" t="str">
            <v>壁内装ﾀｲﾙ</v>
          </cell>
          <cell r="D283" t="str">
            <v>200X100
ﾎﾞｰﾄﾞ面接着貼</v>
          </cell>
          <cell r="E283">
            <v>238</v>
          </cell>
          <cell r="F283" t="str">
            <v>㎡</v>
          </cell>
          <cell r="G283">
            <v>0</v>
          </cell>
          <cell r="H283">
            <v>0</v>
          </cell>
        </row>
        <row r="284">
          <cell r="C284" t="str">
            <v>壁ﾃﾞｻﾞｲﾝﾀｲﾙ</v>
          </cell>
          <cell r="D284">
            <v>26.8</v>
          </cell>
          <cell r="E284">
            <v>26.8</v>
          </cell>
          <cell r="F284" t="str">
            <v>㎡</v>
          </cell>
          <cell r="G284">
            <v>0</v>
          </cell>
          <cell r="H284">
            <v>0</v>
          </cell>
        </row>
        <row r="285">
          <cell r="C285" t="str">
            <v>（内　部）小　計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</row>
        <row r="287">
          <cell r="C287" t="str">
            <v>小　計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9">
          <cell r="B289" t="str">
            <v>（10）木</v>
          </cell>
        </row>
        <row r="290">
          <cell r="C290" t="str">
            <v>造作材</v>
          </cell>
          <cell r="D290" t="str">
            <v>米栂  上小節  平割</v>
          </cell>
          <cell r="E290">
            <v>1.0660000000000001</v>
          </cell>
          <cell r="F290" t="str">
            <v>ｍ3</v>
          </cell>
          <cell r="G290">
            <v>0</v>
          </cell>
          <cell r="H290">
            <v>0</v>
          </cell>
        </row>
        <row r="291">
          <cell r="C291" t="str">
            <v>流し台側面塞ぎ</v>
          </cell>
          <cell r="D291" t="str">
            <v>W=100　H=850
ﾎﾟﾘｴｽﾃﾙ化粧合板　厚5</v>
          </cell>
          <cell r="E291">
            <v>42</v>
          </cell>
          <cell r="F291" t="str">
            <v>箇所</v>
          </cell>
          <cell r="G291">
            <v>0</v>
          </cell>
          <cell r="H291">
            <v>0</v>
          </cell>
        </row>
        <row r="292">
          <cell r="C292" t="str">
            <v>施工費</v>
          </cell>
          <cell r="D292" t="str">
            <v>一　式</v>
          </cell>
          <cell r="E292" t="str">
            <v>一　式</v>
          </cell>
          <cell r="F292">
            <v>0</v>
          </cell>
          <cell r="G292">
            <v>0</v>
          </cell>
          <cell r="H292">
            <v>0</v>
          </cell>
        </row>
        <row r="293">
          <cell r="C293" t="str">
            <v>小　計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</row>
        <row r="295">
          <cell r="B295" t="str">
            <v>（11）屋根及びとい</v>
          </cell>
        </row>
        <row r="296">
          <cell r="C296" t="str">
            <v>ルーフドレン</v>
          </cell>
          <cell r="D296" t="str">
            <v>鋳鉄製、縦引、φ100
ｼｰﾄ防水用</v>
          </cell>
          <cell r="E296">
            <v>8</v>
          </cell>
          <cell r="F296" t="str">
            <v>箇所</v>
          </cell>
          <cell r="G296">
            <v>0</v>
          </cell>
          <cell r="H296">
            <v>0</v>
          </cell>
        </row>
        <row r="297">
          <cell r="C297" t="str">
            <v>ルーフドレン</v>
          </cell>
          <cell r="D297" t="str">
            <v>鋳鉄製、横引、φ75
ｼｰﾄ防水用</v>
          </cell>
          <cell r="E297">
            <v>1</v>
          </cell>
          <cell r="F297" t="str">
            <v>箇所</v>
          </cell>
          <cell r="G297">
            <v>0</v>
          </cell>
          <cell r="H297">
            <v>0</v>
          </cell>
        </row>
        <row r="298">
          <cell r="C298" t="str">
            <v>ルーフドレン</v>
          </cell>
          <cell r="D298" t="str">
            <v>鋳鉄製、縦引、φ75
ｼｰﾄ防水用</v>
          </cell>
          <cell r="E298">
            <v>1</v>
          </cell>
          <cell r="F298" t="str">
            <v>箇所</v>
          </cell>
          <cell r="G298">
            <v>0</v>
          </cell>
          <cell r="H298">
            <v>0</v>
          </cell>
        </row>
        <row r="299">
          <cell r="C299" t="str">
            <v>中継ドレン</v>
          </cell>
          <cell r="D299" t="str">
            <v>鋳鉄製、縦引、φ75
ｼｰﾄ防水用</v>
          </cell>
          <cell r="E299">
            <v>4</v>
          </cell>
          <cell r="F299" t="str">
            <v>箇所</v>
          </cell>
          <cell r="G299">
            <v>0</v>
          </cell>
          <cell r="H299">
            <v>0</v>
          </cell>
        </row>
        <row r="300">
          <cell r="C300" t="str">
            <v>立てどい</v>
          </cell>
          <cell r="D300" t="str">
            <v>配管用炭素鋼鋼管
SGP－100</v>
          </cell>
          <cell r="E300">
            <v>138</v>
          </cell>
          <cell r="F300" t="str">
            <v>ｍ</v>
          </cell>
          <cell r="G300">
            <v>0</v>
          </cell>
          <cell r="H300">
            <v>0</v>
          </cell>
        </row>
        <row r="301">
          <cell r="C301" t="str">
            <v>立てどい</v>
          </cell>
          <cell r="D301" t="str">
            <v>配管用炭素鋼鋼管
SGP－75</v>
          </cell>
          <cell r="E301">
            <v>23.7</v>
          </cell>
          <cell r="F301" t="str">
            <v>ｍ</v>
          </cell>
          <cell r="G301">
            <v>0</v>
          </cell>
          <cell r="H301">
            <v>0</v>
          </cell>
        </row>
        <row r="302">
          <cell r="C302" t="str">
            <v>地中埋設管</v>
          </cell>
          <cell r="D302" t="str">
            <v>配管用炭素鋼鋼管
SGP－100</v>
          </cell>
          <cell r="E302">
            <v>46.3</v>
          </cell>
          <cell r="F302" t="str">
            <v>ｍ</v>
          </cell>
          <cell r="G302">
            <v>0</v>
          </cell>
          <cell r="H302">
            <v>0</v>
          </cell>
        </row>
        <row r="303">
          <cell r="C303" t="str">
            <v>といの防露被覆</v>
          </cell>
          <cell r="D303" t="str">
            <v>100φ</v>
          </cell>
          <cell r="E303" t="str">
            <v>一　式</v>
          </cell>
          <cell r="F303">
            <v>309100</v>
          </cell>
          <cell r="G303">
            <v>309100</v>
          </cell>
          <cell r="H303">
            <v>309100</v>
          </cell>
        </row>
        <row r="304">
          <cell r="C304" t="str">
            <v>折板 -500</v>
          </cell>
          <cell r="D304" t="str">
            <v>厚0.6</v>
          </cell>
          <cell r="E304">
            <v>6.2</v>
          </cell>
          <cell r="F304" t="str">
            <v>㎡</v>
          </cell>
          <cell r="G304">
            <v>0</v>
          </cell>
          <cell r="H304">
            <v>0</v>
          </cell>
        </row>
        <row r="305">
          <cell r="C305" t="str">
            <v>ﾀｲﾄﾌﾚｰﾑ</v>
          </cell>
          <cell r="D305">
            <v>6.2</v>
          </cell>
          <cell r="E305">
            <v>6.2</v>
          </cell>
          <cell r="F305" t="str">
            <v>ｍ</v>
          </cell>
          <cell r="G305">
            <v>0</v>
          </cell>
          <cell r="H305">
            <v>0</v>
          </cell>
        </row>
        <row r="306">
          <cell r="C306" t="str">
            <v>壁取合水切 （水上）</v>
          </cell>
          <cell r="D306" t="str">
            <v>水上,ｹﾗﾊﾞ,軒先</v>
          </cell>
          <cell r="E306" t="str">
            <v>一　式</v>
          </cell>
          <cell r="F306" t="str">
            <v>ｍ</v>
          </cell>
          <cell r="G306">
            <v>18200</v>
          </cell>
          <cell r="H306">
            <v>18200</v>
          </cell>
        </row>
        <row r="307">
          <cell r="C307" t="str">
            <v>小　計</v>
          </cell>
          <cell r="D307">
            <v>327300</v>
          </cell>
          <cell r="E307">
            <v>327300</v>
          </cell>
          <cell r="F307">
            <v>327300</v>
          </cell>
          <cell r="G307">
            <v>327300</v>
          </cell>
          <cell r="H307">
            <v>327300</v>
          </cell>
        </row>
        <row r="309">
          <cell r="B309" t="str">
            <v>（12）金　属</v>
          </cell>
        </row>
        <row r="310">
          <cell r="C310" t="str">
            <v>（外　部）</v>
          </cell>
        </row>
        <row r="311">
          <cell r="C311" t="str">
            <v>ｱﾙﾐﾆｳﾑ笠木</v>
          </cell>
          <cell r="D311" t="str">
            <v>W=230
厚2.0 加工  (ｽﾃﾝｶﾗｰ)</v>
          </cell>
          <cell r="E311">
            <v>27.2</v>
          </cell>
          <cell r="F311" t="str">
            <v>ｍ</v>
          </cell>
          <cell r="G311">
            <v>0</v>
          </cell>
          <cell r="H311">
            <v>0</v>
          </cell>
        </row>
        <row r="312">
          <cell r="C312" t="str">
            <v>ｱﾙﾐﾆｳﾑ笠木</v>
          </cell>
          <cell r="D312" t="str">
            <v>W=330
厚2.0 加工  (ｽﾃﾝｶﾗｰ)</v>
          </cell>
          <cell r="E312">
            <v>91.9</v>
          </cell>
          <cell r="F312" t="str">
            <v>ｍ</v>
          </cell>
          <cell r="G312">
            <v>0</v>
          </cell>
          <cell r="H312">
            <v>0</v>
          </cell>
        </row>
        <row r="313">
          <cell r="C313" t="str">
            <v>ｱﾙﾐﾆｳﾑ笠木</v>
          </cell>
          <cell r="D313" t="str">
            <v>W=445
厚2.0 加工  (ｽﾃﾝｶﾗｰ)</v>
          </cell>
          <cell r="E313">
            <v>14.5</v>
          </cell>
          <cell r="F313" t="str">
            <v>ｍ</v>
          </cell>
          <cell r="G313">
            <v>0</v>
          </cell>
          <cell r="H313">
            <v>0</v>
          </cell>
        </row>
        <row r="314">
          <cell r="C314" t="str">
            <v>ｱﾙﾐﾆｳﾑ水切</v>
          </cell>
          <cell r="D314" t="str">
            <v>W=200
厚2.0 加工  (ｽﾃﾝｶﾗｰ)</v>
          </cell>
          <cell r="E314">
            <v>102</v>
          </cell>
          <cell r="F314" t="str">
            <v>ｍ</v>
          </cell>
          <cell r="G314">
            <v>0</v>
          </cell>
          <cell r="H314">
            <v>0</v>
          </cell>
        </row>
        <row r="315">
          <cell r="C315" t="str">
            <v>天端部分
防水端部押さえ金物</v>
          </cell>
          <cell r="D315" t="str">
            <v>ｱﾙﾐﾆｳﾑ製</v>
          </cell>
          <cell r="E315">
            <v>26.1</v>
          </cell>
          <cell r="F315" t="str">
            <v>ｍ</v>
          </cell>
          <cell r="G315">
            <v>0</v>
          </cell>
          <cell r="H315">
            <v>0</v>
          </cell>
        </row>
        <row r="316">
          <cell r="C316" t="str">
            <v>防水端部押さえ金物</v>
          </cell>
          <cell r="D316" t="str">
            <v>ｱﾙﾐﾆｳﾑ製</v>
          </cell>
          <cell r="E316">
            <v>356</v>
          </cell>
          <cell r="F316" t="str">
            <v>ｍ</v>
          </cell>
          <cell r="G316">
            <v>0</v>
          </cell>
          <cell r="H316">
            <v>0</v>
          </cell>
        </row>
        <row r="317">
          <cell r="C317" t="str">
            <v>防水端部押さえ金物</v>
          </cell>
          <cell r="D317" t="str">
            <v>ｱﾙﾐﾆｳﾑ製
W50XH125  糸200</v>
          </cell>
          <cell r="E317">
            <v>56.8</v>
          </cell>
          <cell r="F317" t="str">
            <v>ｍ</v>
          </cell>
          <cell r="G317">
            <v>0</v>
          </cell>
          <cell r="H317">
            <v>0</v>
          </cell>
        </row>
        <row r="318">
          <cell r="C318" t="str">
            <v>防水端部押さえ金物</v>
          </cell>
          <cell r="D318" t="str">
            <v>ｱﾙﾐﾆｳﾑ製
L-30X30X3共</v>
          </cell>
          <cell r="E318">
            <v>9.3000000000000007</v>
          </cell>
          <cell r="F318" t="str">
            <v>ｍ</v>
          </cell>
          <cell r="G318">
            <v>0</v>
          </cell>
          <cell r="H318">
            <v>0</v>
          </cell>
        </row>
        <row r="319">
          <cell r="C319" t="str">
            <v>ｸﾞﾘｰﾝﾃﾗｽ軒先部
防水端部押さえ金物</v>
          </cell>
          <cell r="D319" t="str">
            <v>ｱﾙﾐﾆｳﾑ製</v>
          </cell>
          <cell r="E319">
            <v>45.8</v>
          </cell>
          <cell r="F319" t="str">
            <v>ｍ</v>
          </cell>
          <cell r="G319">
            <v>0</v>
          </cell>
          <cell r="H319">
            <v>0</v>
          </cell>
        </row>
        <row r="320">
          <cell r="C320" t="str">
            <v>基礎  ﾜｰﾔｰﾒｯｼｭ</v>
          </cell>
          <cell r="D320" t="str">
            <v>6φ-150X150</v>
          </cell>
          <cell r="E320">
            <v>5</v>
          </cell>
          <cell r="F320" t="str">
            <v>㎡</v>
          </cell>
          <cell r="G320">
            <v>0</v>
          </cell>
          <cell r="H320">
            <v>0</v>
          </cell>
        </row>
        <row r="321">
          <cell r="C321" t="str">
            <v>床･踏面  ﾜｰﾔｰﾒｯｼｭ</v>
          </cell>
          <cell r="D321" t="str">
            <v>3.2φ-50X50</v>
          </cell>
          <cell r="E321">
            <v>147</v>
          </cell>
          <cell r="F321" t="str">
            <v>㎡</v>
          </cell>
          <cell r="G321">
            <v>0</v>
          </cell>
          <cell r="H321">
            <v>0</v>
          </cell>
        </row>
        <row r="322">
          <cell r="C322" t="str">
            <v>床見切</v>
          </cell>
          <cell r="D322" t="str">
            <v>SUS 304  L-50X50X4</v>
          </cell>
          <cell r="E322">
            <v>13.3</v>
          </cell>
          <cell r="F322" t="str">
            <v>ｍ</v>
          </cell>
          <cell r="G322">
            <v>0</v>
          </cell>
          <cell r="H322">
            <v>0</v>
          </cell>
        </row>
        <row r="323">
          <cell r="C323" t="str">
            <v>階段すべり止め</v>
          </cell>
          <cell r="D323" t="str">
            <v>ｽﾃﾝﾚｽ製 W=30</v>
          </cell>
          <cell r="E323">
            <v>4.2</v>
          </cell>
          <cell r="F323" t="str">
            <v>ｍ</v>
          </cell>
          <cell r="G323">
            <v>0</v>
          </cell>
          <cell r="H323">
            <v>0</v>
          </cell>
        </row>
        <row r="324">
          <cell r="C324" t="str">
            <v>階段すべり止め</v>
          </cell>
          <cell r="D324" t="str">
            <v>ｽﾃﾝﾚｽ製 W=35 ｺﾞﾑ入り</v>
          </cell>
          <cell r="E324">
            <v>215</v>
          </cell>
          <cell r="F324" t="str">
            <v>ｍ</v>
          </cell>
          <cell r="G324">
            <v>0</v>
          </cell>
          <cell r="H324">
            <v>0</v>
          </cell>
        </row>
        <row r="325">
          <cell r="C325" t="str">
            <v>軽量鉄骨天井下地</v>
          </cell>
          <cell r="D325" t="str">
            <v>25形　＠300</v>
          </cell>
          <cell r="E325">
            <v>27.3</v>
          </cell>
          <cell r="F325" t="str">
            <v>㎡</v>
          </cell>
          <cell r="G325">
            <v>0</v>
          </cell>
          <cell r="H325">
            <v>0</v>
          </cell>
        </row>
        <row r="326">
          <cell r="C326" t="str">
            <v>軒天
アルミスパンドレル</v>
          </cell>
          <cell r="D326" t="str">
            <v>厚2.0  (ｽﾃﾝｶﾗｰ)</v>
          </cell>
          <cell r="E326">
            <v>27.3</v>
          </cell>
          <cell r="F326" t="str">
            <v>㎡</v>
          </cell>
          <cell r="G326">
            <v>0</v>
          </cell>
          <cell r="H326">
            <v>0</v>
          </cell>
        </row>
        <row r="327">
          <cell r="C327" t="str">
            <v>同上廻り縁</v>
          </cell>
          <cell r="D327">
            <v>30.9</v>
          </cell>
          <cell r="E327">
            <v>30.9</v>
          </cell>
          <cell r="F327" t="str">
            <v>ｍ</v>
          </cell>
          <cell r="G327">
            <v>0</v>
          </cell>
          <cell r="H327">
            <v>0</v>
          </cell>
        </row>
        <row r="328">
          <cell r="C328" t="str">
            <v>軒天
エキスパンドメタル</v>
          </cell>
          <cell r="D328">
            <v>66.599999999999994</v>
          </cell>
          <cell r="E328">
            <v>66.599999999999994</v>
          </cell>
          <cell r="F328" t="str">
            <v>㎡</v>
          </cell>
          <cell r="G328">
            <v>0</v>
          </cell>
          <cell r="H328">
            <v>0</v>
          </cell>
        </row>
        <row r="329">
          <cell r="C329" t="str">
            <v>同上用  取付金物</v>
          </cell>
          <cell r="D329" t="str">
            <v>L-30X30X3
溶融亜鉛ﾒｯｷ</v>
          </cell>
          <cell r="E329">
            <v>155</v>
          </cell>
          <cell r="F329" t="str">
            <v>ｍ</v>
          </cell>
          <cell r="G329">
            <v>0</v>
          </cell>
          <cell r="H329">
            <v>0</v>
          </cell>
        </row>
        <row r="330">
          <cell r="C330" t="str">
            <v>鼻隠し
エキスパンドメタル</v>
          </cell>
          <cell r="D330">
            <v>7.3</v>
          </cell>
          <cell r="E330">
            <v>7.3</v>
          </cell>
          <cell r="F330" t="str">
            <v>㎡</v>
          </cell>
          <cell r="G330">
            <v>0</v>
          </cell>
          <cell r="H330">
            <v>0</v>
          </cell>
        </row>
        <row r="331">
          <cell r="C331" t="str">
            <v>同上用  取付金物</v>
          </cell>
          <cell r="D331" t="str">
            <v>L-30X30X3
溶融亜鉛ﾒｯｷ</v>
          </cell>
          <cell r="E331">
            <v>138</v>
          </cell>
          <cell r="F331" t="str">
            <v>ｍ</v>
          </cell>
          <cell r="G331">
            <v>0</v>
          </cell>
          <cell r="H331">
            <v>0</v>
          </cell>
        </row>
        <row r="332">
          <cell r="C332" t="str">
            <v>ｸﾞﾘｰﾝﾃﾗｽ鼻隠し</v>
          </cell>
          <cell r="D332" t="str">
            <v xml:space="preserve">C-400X75X4.5
取付金物L-50X50X6 </v>
          </cell>
          <cell r="E332">
            <v>45.8</v>
          </cell>
          <cell r="F332" t="str">
            <v>ｍ</v>
          </cell>
          <cell r="G332">
            <v>0</v>
          </cell>
          <cell r="H332">
            <v>0</v>
          </cell>
        </row>
        <row r="333">
          <cell r="C333" t="str">
            <v>タラップ</v>
          </cell>
          <cell r="D333" t="str">
            <v>ｽﾃﾝﾚｽ既製品
W400 H4500</v>
          </cell>
          <cell r="E333">
            <v>1</v>
          </cell>
          <cell r="F333" t="str">
            <v>箇所</v>
          </cell>
          <cell r="G333">
            <v>0</v>
          </cell>
          <cell r="H333">
            <v>0</v>
          </cell>
        </row>
        <row r="334">
          <cell r="C334" t="str">
            <v>外壁アルミニウムパネル</v>
          </cell>
          <cell r="D334" t="str">
            <v xml:space="preserve">厚2.0  (ｽﾃﾝｶﾗｰ) 
取付金物L-30X30X3 </v>
          </cell>
          <cell r="E334">
            <v>195</v>
          </cell>
          <cell r="F334" t="str">
            <v>㎡</v>
          </cell>
          <cell r="G334">
            <v>0</v>
          </cell>
          <cell r="H334">
            <v>0</v>
          </cell>
        </row>
        <row r="335">
          <cell r="C335" t="str">
            <v>外壁アルミニウムパネル</v>
          </cell>
          <cell r="D335" t="str">
            <v>厚2.0  (ｽﾃﾝｶﾗｰ) 
取付金物C-100X100X20X2.3</v>
          </cell>
          <cell r="E335">
            <v>30.8</v>
          </cell>
          <cell r="F335" t="str">
            <v>㎡</v>
          </cell>
          <cell r="G335">
            <v>0</v>
          </cell>
          <cell r="H335">
            <v>0</v>
          </cell>
        </row>
        <row r="336">
          <cell r="C336" t="str">
            <v>1F 玄関ﾎﾟｰﾁ庇鼻隠し</v>
          </cell>
          <cell r="D336" t="str">
            <v>ｱﾙﾐﾆｳﾑﾊﾟﾈﾙ厚2.0 (ｽﾃﾝｶﾗｰ) H=480  糸600</v>
          </cell>
          <cell r="E336">
            <v>9.3000000000000007</v>
          </cell>
          <cell r="F336" t="str">
            <v>ｍ</v>
          </cell>
          <cell r="G336">
            <v>0</v>
          </cell>
          <cell r="H336">
            <v>0</v>
          </cell>
        </row>
        <row r="337">
          <cell r="C337" t="str">
            <v>1F 玄関ﾎﾟｰﾁ庇外壁パネル</v>
          </cell>
          <cell r="D337" t="str">
            <v>ｱﾙﾐﾆｳﾑﾊﾟﾈﾙ厚2.0 (ｽﾃﾝｶﾗｰ) H=480</v>
          </cell>
          <cell r="E337">
            <v>2.2999999999999998</v>
          </cell>
          <cell r="F337" t="str">
            <v>ｍ</v>
          </cell>
          <cell r="G337">
            <v>0</v>
          </cell>
          <cell r="H337">
            <v>0</v>
          </cell>
        </row>
        <row r="338">
          <cell r="C338" t="str">
            <v>1F 玄関ﾎﾟｰﾁ化粧丸柱</v>
          </cell>
          <cell r="D338" t="str">
            <v>ｱﾙﾐﾆｳﾑﾊﾟﾈﾙ厚2.0 (ｽﾃﾝｶﾗｰ) 350φ  H=2300</v>
          </cell>
          <cell r="E338">
            <v>1</v>
          </cell>
          <cell r="F338" t="str">
            <v>本</v>
          </cell>
          <cell r="G338">
            <v>0</v>
          </cell>
          <cell r="H338">
            <v>0</v>
          </cell>
        </row>
        <row r="339">
          <cell r="C339" t="str">
            <v>外部階段目隠しルーバー</v>
          </cell>
          <cell r="D339" t="str">
            <v xml:space="preserve">ｱﾙﾐﾆｳﾑﾊﾟﾈﾙ厚2.0 (ｽﾃﾝｶﾗｰ) W=200  ｽﾄﾘﾝｶﾞｰ共,下地共 </v>
          </cell>
          <cell r="E339">
            <v>281</v>
          </cell>
          <cell r="F339" t="str">
            <v>㎡</v>
          </cell>
          <cell r="G339">
            <v>0</v>
          </cell>
          <cell r="H339">
            <v>0</v>
          </cell>
        </row>
        <row r="340">
          <cell r="C340" t="str">
            <v>ｸﾞﾘｰﾝﾃﾗｽ吊パイプ</v>
          </cell>
          <cell r="D340" t="str">
            <v>SGP 139.8φ  厚4.5</v>
          </cell>
          <cell r="E340">
            <v>33</v>
          </cell>
          <cell r="F340" t="str">
            <v>ｍ</v>
          </cell>
          <cell r="G340">
            <v>0</v>
          </cell>
          <cell r="H340">
            <v>0</v>
          </cell>
        </row>
        <row r="341">
          <cell r="C341" t="str">
            <v>換気パイプ</v>
          </cell>
          <cell r="D341" t="str">
            <v>白ｶﾞｽ管  L=700+1000
ﾍﾞﾝﾄｷｬｯﾌﾟ･ｽﾃﾝﾚｽ防虫網付</v>
          </cell>
          <cell r="E341">
            <v>7</v>
          </cell>
          <cell r="F341" t="str">
            <v>箇所</v>
          </cell>
          <cell r="G341">
            <v>0</v>
          </cell>
          <cell r="H341">
            <v>0</v>
          </cell>
        </row>
        <row r="342">
          <cell r="C342" t="str">
            <v>RF PS立上り換気パイプ</v>
          </cell>
          <cell r="D342" t="str">
            <v>硬質塩ビ管 50φ  L=100+200  防虫網付</v>
          </cell>
          <cell r="E342">
            <v>12</v>
          </cell>
          <cell r="F342" t="str">
            <v>箇所</v>
          </cell>
          <cell r="G342">
            <v>0</v>
          </cell>
          <cell r="H342">
            <v>0</v>
          </cell>
        </row>
        <row r="343">
          <cell r="C343" t="str">
            <v>RF 階段出入口手摺</v>
          </cell>
          <cell r="D343" t="str">
            <v>ｽﾁｰﾙ製  W950XH1100
42.7φX2.3</v>
          </cell>
          <cell r="E343">
            <v>2</v>
          </cell>
          <cell r="F343" t="str">
            <v>箇所</v>
          </cell>
          <cell r="G343">
            <v>0</v>
          </cell>
          <cell r="H343">
            <v>0</v>
          </cell>
        </row>
        <row r="344">
          <cell r="C344" t="str">
            <v>4-7F  ｸﾞﾘｰﾝﾃﾗｽ床  踏板</v>
          </cell>
          <cell r="D344" t="str">
            <v>SUS 304 CPL-4.5
W800XD250</v>
          </cell>
          <cell r="E344">
            <v>4</v>
          </cell>
          <cell r="F344" t="str">
            <v>箇所</v>
          </cell>
          <cell r="G344">
            <v>0</v>
          </cell>
          <cell r="H344">
            <v>0</v>
          </cell>
        </row>
        <row r="345">
          <cell r="C345" t="str">
            <v>BIF  ﾎﾞﾝﾍﾞ庫ﾒｯｼｭﾈｯﾄﾌｪﾝｽ</v>
          </cell>
          <cell r="D345" t="str">
            <v>W2850XH2300
門扉(W750)かんぬき付</v>
          </cell>
          <cell r="E345">
            <v>1</v>
          </cell>
          <cell r="F345" t="str">
            <v>箇所</v>
          </cell>
          <cell r="G345">
            <v>0</v>
          </cell>
          <cell r="H345">
            <v>0</v>
          </cell>
        </row>
        <row r="346">
          <cell r="C346" t="str">
            <v>屋外階段階段手摺</v>
          </cell>
          <cell r="D346" t="str">
            <v>ｽﾁｰﾙ製  H=900  平部
42.7φX2.3</v>
          </cell>
          <cell r="E346">
            <v>39.9</v>
          </cell>
          <cell r="F346" t="str">
            <v>ｍ</v>
          </cell>
          <cell r="G346">
            <v>0</v>
          </cell>
          <cell r="H346">
            <v>0</v>
          </cell>
        </row>
        <row r="347">
          <cell r="C347" t="str">
            <v>屋外階段階段手摺</v>
          </cell>
          <cell r="D347" t="str">
            <v>ｽﾁｰﾙ製  H=1100 平部
42.7φX2.3</v>
          </cell>
          <cell r="E347">
            <v>15.6</v>
          </cell>
          <cell r="F347" t="str">
            <v>ｍ</v>
          </cell>
          <cell r="G347">
            <v>0</v>
          </cell>
          <cell r="H347">
            <v>0</v>
          </cell>
        </row>
        <row r="348">
          <cell r="C348" t="str">
            <v>屋外階段階段手摺</v>
          </cell>
          <cell r="D348" t="str">
            <v>ｽﾁｰﾙ製  H=900  段部
42.7φX2.3</v>
          </cell>
          <cell r="E348">
            <v>117</v>
          </cell>
          <cell r="F348" t="str">
            <v>ｍ</v>
          </cell>
          <cell r="G348">
            <v>0</v>
          </cell>
          <cell r="H348">
            <v>0</v>
          </cell>
        </row>
        <row r="349">
          <cell r="C349" t="str">
            <v>搬入ﾊﾞﾙｺﾆｰ両開き門扉</v>
          </cell>
          <cell r="D349" t="str">
            <v>ｽﾁｰﾙ製  W1830XH1100
支柱･締り金物･ﾌﾗﾝｽ落し共</v>
          </cell>
          <cell r="E349">
            <v>7</v>
          </cell>
          <cell r="F349" t="str">
            <v>箇所</v>
          </cell>
          <cell r="G349">
            <v>0</v>
          </cell>
          <cell r="H349">
            <v>0</v>
          </cell>
        </row>
        <row r="350">
          <cell r="C350" t="str">
            <v>搬入ﾊﾞﾙｺﾆｰ床養生
アングル</v>
          </cell>
          <cell r="D350" t="str">
            <v xml:space="preserve">SUS 304  L-50X50X4
L=2000  ｱﾝｶｰ共 </v>
          </cell>
          <cell r="E350">
            <v>7</v>
          </cell>
          <cell r="F350" t="str">
            <v>箇所</v>
          </cell>
          <cell r="G350">
            <v>0</v>
          </cell>
          <cell r="H350">
            <v>0</v>
          </cell>
        </row>
        <row r="351">
          <cell r="C351" t="str">
            <v>外壁  AW-1,2ｱﾙﾐﾆｳﾑﾊﾟﾈﾙ</v>
          </cell>
          <cell r="D351" t="str">
            <v>厚0.3  ﾊﾆｺﾑｺｱ  (ｽﾃﾝｶﾗｰ)  W350XH(1500～1400)</v>
          </cell>
          <cell r="E351">
            <v>47</v>
          </cell>
          <cell r="F351" t="str">
            <v>箇所</v>
          </cell>
          <cell r="G351">
            <v>0</v>
          </cell>
          <cell r="H351">
            <v>0</v>
          </cell>
        </row>
        <row r="352">
          <cell r="C352" t="str">
            <v>天井点検口</v>
          </cell>
          <cell r="D352" t="str">
            <v>450角  (ｱﾙﾐｽﾊﾟﾝﾄﾞﾚﾙ用)</v>
          </cell>
          <cell r="E352">
            <v>1</v>
          </cell>
          <cell r="F352" t="str">
            <v>箇所</v>
          </cell>
          <cell r="G352">
            <v>0</v>
          </cell>
          <cell r="H352">
            <v>0</v>
          </cell>
        </row>
        <row r="353">
          <cell r="C353" t="str">
            <v>（外　部）小　計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</row>
        <row r="355">
          <cell r="C355" t="str">
            <v>（内　部）</v>
          </cell>
        </row>
        <row r="356">
          <cell r="C356" t="str">
            <v>床見切</v>
          </cell>
          <cell r="D356" t="str">
            <v>SUS 304  4X12</v>
          </cell>
          <cell r="E356">
            <v>4.5</v>
          </cell>
          <cell r="F356" t="str">
            <v>ｍ</v>
          </cell>
          <cell r="G356">
            <v>0</v>
          </cell>
          <cell r="H356">
            <v>0</v>
          </cell>
        </row>
        <row r="357">
          <cell r="C357" t="str">
            <v>OA部すべり止め</v>
          </cell>
          <cell r="D357" t="str">
            <v>ｽﾃﾝﾚｽ製 W=30 ｺﾞﾑ入り</v>
          </cell>
          <cell r="E357">
            <v>17.600000000000001</v>
          </cell>
          <cell r="F357" t="str">
            <v>ｍ</v>
          </cell>
          <cell r="G357">
            <v>0</v>
          </cell>
          <cell r="H357">
            <v>0</v>
          </cell>
        </row>
        <row r="358">
          <cell r="C358" t="str">
            <v>階段すべり止め</v>
          </cell>
          <cell r="D358" t="str">
            <v>ｽﾃﾝﾚｽ製 W=35 ｺﾞﾑ入り</v>
          </cell>
          <cell r="E358">
            <v>244</v>
          </cell>
          <cell r="F358" t="str">
            <v>ｍ</v>
          </cell>
          <cell r="G358">
            <v>0</v>
          </cell>
          <cell r="H358">
            <v>0</v>
          </cell>
        </row>
        <row r="359">
          <cell r="C359" t="str">
            <v>床･踏面  ﾜｲﾔｰﾒｯｼｭ</v>
          </cell>
          <cell r="D359" t="str">
            <v>3.2φ-50X50</v>
          </cell>
          <cell r="E359">
            <v>157</v>
          </cell>
          <cell r="F359" t="str">
            <v>㎡</v>
          </cell>
          <cell r="G359">
            <v>0</v>
          </cell>
          <cell r="H359">
            <v>0</v>
          </cell>
        </row>
        <row r="360">
          <cell r="C360" t="str">
            <v>排水溝  ｸﾞﾚｰﾁﾝｸﾞ</v>
          </cell>
          <cell r="D360" t="str">
            <v>W=200  厚25  ｽﾁｰﾙ  枠共</v>
          </cell>
          <cell r="E360">
            <v>12.6</v>
          </cell>
          <cell r="F360" t="str">
            <v>ｍ</v>
          </cell>
          <cell r="G360">
            <v>0</v>
          </cell>
          <cell r="H360">
            <v>0</v>
          </cell>
        </row>
        <row r="361">
          <cell r="C361" t="str">
            <v>集水桝蓋  ｸﾞﾚｰﾁﾝｸﾞ</v>
          </cell>
          <cell r="D361" t="str">
            <v>600X600  厚25  ｽﾁｰﾙ  枠共</v>
          </cell>
          <cell r="E361">
            <v>1</v>
          </cell>
          <cell r="F361" t="str">
            <v>箇所</v>
          </cell>
          <cell r="G361">
            <v>0</v>
          </cell>
          <cell r="H361">
            <v>0</v>
          </cell>
        </row>
        <row r="362">
          <cell r="C362" t="str">
            <v>集水桝蓋  ｸﾞﾚｰﾁﾝｸﾞ</v>
          </cell>
          <cell r="D362" t="str">
            <v>1000X1000  厚25  ｽﾁｰﾙ  2分割  枠共</v>
          </cell>
          <cell r="E362">
            <v>1</v>
          </cell>
          <cell r="F362" t="str">
            <v>箇所</v>
          </cell>
          <cell r="G362">
            <v>0</v>
          </cell>
          <cell r="H362">
            <v>0</v>
          </cell>
        </row>
        <row r="363">
          <cell r="C363" t="str">
            <v>集水桝蓋</v>
          </cell>
          <cell r="D363" t="str">
            <v>鋳鉄製  600角  防水･防臭型</v>
          </cell>
          <cell r="E363">
            <v>1</v>
          </cell>
          <cell r="F363" t="str">
            <v>箇所</v>
          </cell>
          <cell r="G363">
            <v>0</v>
          </cell>
          <cell r="H363">
            <v>0</v>
          </cell>
        </row>
        <row r="364">
          <cell r="C364" t="str">
            <v>配線ﾋﾟｯﾄ蓋</v>
          </cell>
          <cell r="D364" t="str">
            <v>厚3.2  CPL既製品W=200  ｱﾙﾐ枠共</v>
          </cell>
          <cell r="E364">
            <v>120</v>
          </cell>
          <cell r="F364" t="str">
            <v>ｍ</v>
          </cell>
          <cell r="G364">
            <v>0</v>
          </cell>
          <cell r="H364">
            <v>0</v>
          </cell>
        </row>
        <row r="365">
          <cell r="C365" t="str">
            <v>ﾎﾞｰﾄﾞ出隅</v>
          </cell>
          <cell r="D365" t="str">
            <v>亜鉛鉄板製</v>
          </cell>
          <cell r="E365">
            <v>604</v>
          </cell>
          <cell r="F365" t="str">
            <v>ｍ</v>
          </cell>
          <cell r="G365">
            <v>0</v>
          </cell>
          <cell r="H365">
            <v>0</v>
          </cell>
        </row>
        <row r="366">
          <cell r="C366" t="str">
            <v>軽量鉄骨壁下地</v>
          </cell>
          <cell r="D366" t="str">
            <v>65形、@450</v>
          </cell>
          <cell r="E366">
            <v>1832</v>
          </cell>
          <cell r="F366" t="str">
            <v>㎡</v>
          </cell>
          <cell r="G366">
            <v>0</v>
          </cell>
          <cell r="H366">
            <v>0</v>
          </cell>
        </row>
        <row r="367">
          <cell r="C367" t="str">
            <v>ﾗｲﾆﾝｸﾞ  軽量鉄骨壁下地</v>
          </cell>
          <cell r="D367" t="str">
            <v>65形、@450</v>
          </cell>
          <cell r="E367">
            <v>56.7</v>
          </cell>
          <cell r="F367" t="str">
            <v>㎡</v>
          </cell>
          <cell r="G367">
            <v>0</v>
          </cell>
          <cell r="H367">
            <v>0</v>
          </cell>
        </row>
        <row r="368">
          <cell r="C368" t="str">
            <v>開口部等補強</v>
          </cell>
          <cell r="D368" t="str">
            <v>壁用</v>
          </cell>
          <cell r="E368" t="str">
            <v>一 式</v>
          </cell>
          <cell r="F368">
            <v>1897800</v>
          </cell>
          <cell r="G368">
            <v>1897800</v>
          </cell>
          <cell r="H368">
            <v>1897800</v>
          </cell>
        </row>
        <row r="369">
          <cell r="C369" t="str">
            <v>軽量鉄骨天井下地</v>
          </cell>
          <cell r="D369" t="str">
            <v>19形、@225</v>
          </cell>
          <cell r="E369">
            <v>2787</v>
          </cell>
          <cell r="F369" t="str">
            <v>㎡</v>
          </cell>
          <cell r="G369">
            <v>0</v>
          </cell>
          <cell r="H369">
            <v>0</v>
          </cell>
        </row>
        <row r="370">
          <cell r="C370" t="str">
            <v>軽量鉄骨天井下地</v>
          </cell>
          <cell r="D370" t="str">
            <v>19形、@300</v>
          </cell>
          <cell r="E370">
            <v>10</v>
          </cell>
          <cell r="F370" t="str">
            <v>㎡</v>
          </cell>
          <cell r="G370">
            <v>0</v>
          </cell>
          <cell r="H370">
            <v>0</v>
          </cell>
        </row>
        <row r="371">
          <cell r="C371" t="str">
            <v>軽量鉄骨天井下地</v>
          </cell>
          <cell r="D371" t="str">
            <v>19形、@360</v>
          </cell>
          <cell r="E371">
            <v>313</v>
          </cell>
          <cell r="F371" t="str">
            <v>㎡</v>
          </cell>
          <cell r="G371">
            <v>0</v>
          </cell>
          <cell r="H371">
            <v>0</v>
          </cell>
        </row>
        <row r="372">
          <cell r="C372" t="str">
            <v>開口部等補強</v>
          </cell>
          <cell r="D372" t="str">
            <v>天井用</v>
          </cell>
          <cell r="E372" t="str">
            <v>一 式</v>
          </cell>
          <cell r="F372">
            <v>1796900</v>
          </cell>
          <cell r="G372">
            <v>1796900</v>
          </cell>
          <cell r="H372">
            <v>1796900</v>
          </cell>
        </row>
        <row r="373">
          <cell r="C373" t="str">
            <v>天井下地用ｲﾝｻｰﾄ</v>
          </cell>
          <cell r="D373" t="str">
            <v>鋳鉄</v>
          </cell>
          <cell r="E373" t="str">
            <v>一 式</v>
          </cell>
          <cell r="F373">
            <v>845400</v>
          </cell>
          <cell r="G373">
            <v>845400</v>
          </cell>
          <cell r="H373">
            <v>845400</v>
          </cell>
        </row>
        <row r="374">
          <cell r="C374" t="str">
            <v>廻縁</v>
          </cell>
          <cell r="D374" t="str">
            <v>塩ビ  化粧石膏ﾎﾞｰﾄﾞ用</v>
          </cell>
          <cell r="E374">
            <v>2216</v>
          </cell>
          <cell r="F374" t="str">
            <v>ｍ</v>
          </cell>
          <cell r="G374">
            <v>0</v>
          </cell>
          <cell r="H374">
            <v>0</v>
          </cell>
        </row>
        <row r="375">
          <cell r="C375" t="str">
            <v>廻縁</v>
          </cell>
          <cell r="D375" t="str">
            <v>塩ビ  岩綿吸音板用</v>
          </cell>
          <cell r="E375">
            <v>133</v>
          </cell>
          <cell r="F375" t="str">
            <v>ｍ</v>
          </cell>
          <cell r="G375">
            <v>0</v>
          </cell>
          <cell r="H375">
            <v>0</v>
          </cell>
        </row>
        <row r="376">
          <cell r="C376" t="str">
            <v>軽量鉄骨下り天井下地</v>
          </cell>
          <cell r="D376" t="str">
            <v>19形</v>
          </cell>
          <cell r="E376">
            <v>20</v>
          </cell>
          <cell r="F376" t="str">
            <v>㎡</v>
          </cell>
          <cell r="G376">
            <v>0</v>
          </cell>
          <cell r="H376">
            <v>0</v>
          </cell>
        </row>
        <row r="377">
          <cell r="C377" t="str">
            <v>下り天井見切縁</v>
          </cell>
          <cell r="D377" t="str">
            <v>塩ビ</v>
          </cell>
          <cell r="E377">
            <v>42.2</v>
          </cell>
          <cell r="F377" t="str">
            <v>ｍ</v>
          </cell>
          <cell r="G377">
            <v>0</v>
          </cell>
          <cell r="H377">
            <v>0</v>
          </cell>
        </row>
        <row r="378">
          <cell r="C378" t="str">
            <v>下り天井見切縁</v>
          </cell>
          <cell r="D378" t="str">
            <v>ｱﾙﾐ  15X25</v>
          </cell>
          <cell r="E378">
            <v>15.1</v>
          </cell>
          <cell r="F378" t="str">
            <v>ｍ</v>
          </cell>
          <cell r="G378">
            <v>0</v>
          </cell>
          <cell r="H378">
            <v>0</v>
          </cell>
        </row>
        <row r="379">
          <cell r="C379" t="str">
            <v>階段手摺</v>
          </cell>
          <cell r="D379" t="str">
            <v>H=1100  平部
手摺:ﾋﾞﾆｰﾙ製φ34</v>
          </cell>
          <cell r="E379">
            <v>1.2</v>
          </cell>
          <cell r="F379" t="str">
            <v>ｍ</v>
          </cell>
          <cell r="G379">
            <v>0</v>
          </cell>
          <cell r="H379">
            <v>0</v>
          </cell>
        </row>
        <row r="380">
          <cell r="C380" t="str">
            <v>階段手摺</v>
          </cell>
          <cell r="D380" t="str">
            <v>H=900  段部
手摺:ﾋﾞﾆｰﾙ製φ34</v>
          </cell>
          <cell r="E380">
            <v>62.8</v>
          </cell>
          <cell r="F380" t="str">
            <v>ｍ</v>
          </cell>
          <cell r="G380">
            <v>0</v>
          </cell>
          <cell r="H380">
            <v>0</v>
          </cell>
        </row>
        <row r="381">
          <cell r="C381" t="str">
            <v>階段壁付手摺</v>
          </cell>
          <cell r="D381" t="str">
            <v>壁ﾌﾞﾗｹｯﾄ亜鉛ﾀﾞｲｶｽﾄ@1000  ﾋﾞﾆｰﾙ製φ34</v>
          </cell>
          <cell r="E381">
            <v>87.4</v>
          </cell>
          <cell r="F381" t="str">
            <v>ｍ</v>
          </cell>
          <cell r="G381">
            <v>0</v>
          </cell>
          <cell r="H381">
            <v>0</v>
          </cell>
        </row>
        <row r="382">
          <cell r="C382" t="str">
            <v>ﾗｳﾝｼﾞ  手摺</v>
          </cell>
          <cell r="D382" t="str">
            <v>H=1100  手摺:SUS304  φ38X1.5</v>
          </cell>
          <cell r="E382">
            <v>5.8</v>
          </cell>
          <cell r="F382" t="str">
            <v>ｍ</v>
          </cell>
          <cell r="G382">
            <v>0</v>
          </cell>
          <cell r="H382">
            <v>0</v>
          </cell>
        </row>
        <row r="383">
          <cell r="C383" t="str">
            <v>同上手摺下見切金物</v>
          </cell>
          <cell r="D383" t="str">
            <v>SUS304  30X30X1.5  HL</v>
          </cell>
          <cell r="E383">
            <v>5.8</v>
          </cell>
          <cell r="F383" t="str">
            <v>ｍ</v>
          </cell>
          <cell r="G383">
            <v>0</v>
          </cell>
          <cell r="H383">
            <v>0</v>
          </cell>
        </row>
        <row r="384">
          <cell r="C384" t="str">
            <v>暗幕ﾎﾞｯｸｽ</v>
          </cell>
          <cell r="D384" t="str">
            <v>ｱﾙﾐ既製品  150X80 糸=370下地金物共</v>
          </cell>
          <cell r="E384">
            <v>21.4</v>
          </cell>
          <cell r="F384" t="str">
            <v>ｍ</v>
          </cell>
          <cell r="G384">
            <v>0</v>
          </cell>
          <cell r="H384">
            <v>0</v>
          </cell>
        </row>
        <row r="385">
          <cell r="C385" t="str">
            <v>ｽｸﾘｰﾝﾎﾞｯｸｽ</v>
          </cell>
          <cell r="D385" t="str">
            <v>ｱﾙﾐ既製品  150X80 糸=370  下地金物共</v>
          </cell>
          <cell r="E385">
            <v>9</v>
          </cell>
          <cell r="F385" t="str">
            <v>ｍ</v>
          </cell>
          <cell r="G385">
            <v>0</v>
          </cell>
          <cell r="H385">
            <v>0</v>
          </cell>
        </row>
        <row r="386">
          <cell r="C386" t="str">
            <v>ｻｯｼｭ取合方立</v>
          </cell>
          <cell r="D386" t="str">
            <v>129X85  ｽﾁｰﾙPL-1.6+PL-2.3</v>
          </cell>
          <cell r="E386">
            <v>10.199999999999999</v>
          </cell>
          <cell r="F386" t="str">
            <v>ｍ</v>
          </cell>
          <cell r="G386">
            <v>0</v>
          </cell>
          <cell r="H386">
            <v>0</v>
          </cell>
        </row>
        <row r="387">
          <cell r="C387" t="str">
            <v>ﾃﾚﾋﾞﾊﾝｶﾞｰ</v>
          </cell>
          <cell r="D387" t="str">
            <v>既製品</v>
          </cell>
          <cell r="E387">
            <v>6</v>
          </cell>
          <cell r="F387" t="str">
            <v>箇所</v>
          </cell>
          <cell r="G387">
            <v>0</v>
          </cell>
          <cell r="H387">
            <v>0</v>
          </cell>
        </row>
        <row r="388">
          <cell r="C388" t="str">
            <v>吊ﾘﾌｯｸ</v>
          </cell>
          <cell r="D388" t="str">
            <v>φ22  3t用</v>
          </cell>
          <cell r="E388">
            <v>1</v>
          </cell>
          <cell r="F388" t="str">
            <v>箇所</v>
          </cell>
          <cell r="G388">
            <v>0</v>
          </cell>
          <cell r="H388">
            <v>0</v>
          </cell>
        </row>
        <row r="389">
          <cell r="C389" t="str">
            <v>流し前水切</v>
          </cell>
          <cell r="D389" t="str">
            <v>W=150  L=600  SUS304  厚0.6加工  HL</v>
          </cell>
          <cell r="E389">
            <v>8</v>
          </cell>
          <cell r="F389" t="str">
            <v>箇所</v>
          </cell>
          <cell r="G389">
            <v>0</v>
          </cell>
          <cell r="H389">
            <v>0</v>
          </cell>
        </row>
        <row r="390">
          <cell r="C390" t="str">
            <v>流し前水切</v>
          </cell>
          <cell r="D390" t="str">
            <v>W=150  L=800  SUS304  厚0.6加工  HL</v>
          </cell>
          <cell r="E390">
            <v>2</v>
          </cell>
          <cell r="F390" t="str">
            <v>箇所</v>
          </cell>
          <cell r="G390">
            <v>0</v>
          </cell>
          <cell r="H390">
            <v>0</v>
          </cell>
        </row>
        <row r="391">
          <cell r="C391" t="str">
            <v>流し前水切</v>
          </cell>
          <cell r="D391" t="str">
            <v>W=150  L=900  SUS304  厚0.6加工  HL</v>
          </cell>
          <cell r="E391">
            <v>1</v>
          </cell>
          <cell r="F391" t="str">
            <v>箇所</v>
          </cell>
          <cell r="G391">
            <v>0</v>
          </cell>
          <cell r="H391">
            <v>0</v>
          </cell>
        </row>
        <row r="392">
          <cell r="C392" t="str">
            <v>流し前水切</v>
          </cell>
          <cell r="D392" t="str">
            <v>W=150  L=1000  SUS304  厚0.6加工  HL</v>
          </cell>
          <cell r="E392">
            <v>1</v>
          </cell>
          <cell r="F392" t="str">
            <v>箇所</v>
          </cell>
          <cell r="G392">
            <v>0</v>
          </cell>
          <cell r="H392">
            <v>0</v>
          </cell>
        </row>
        <row r="393">
          <cell r="C393" t="str">
            <v>流し前水切</v>
          </cell>
          <cell r="D393" t="str">
            <v>W=150  L=1200  SUS304  厚0.6加工  HL</v>
          </cell>
          <cell r="E393">
            <v>7</v>
          </cell>
          <cell r="F393" t="str">
            <v>箇所</v>
          </cell>
          <cell r="G393">
            <v>0</v>
          </cell>
          <cell r="H393">
            <v>0</v>
          </cell>
        </row>
        <row r="394">
          <cell r="C394" t="str">
            <v>流し前水切</v>
          </cell>
          <cell r="D394" t="str">
            <v>W=150  L=1500  SUS304  厚0.6加工  HL</v>
          </cell>
          <cell r="E394">
            <v>1</v>
          </cell>
          <cell r="F394" t="str">
            <v>箇所</v>
          </cell>
          <cell r="G394">
            <v>0</v>
          </cell>
          <cell r="H394">
            <v>0</v>
          </cell>
        </row>
        <row r="395">
          <cell r="C395" t="str">
            <v>流し前水切</v>
          </cell>
          <cell r="D395" t="str">
            <v>W=150  L=1800  SUS304  厚0.6加工  HL</v>
          </cell>
          <cell r="E395">
            <v>1</v>
          </cell>
          <cell r="F395" t="str">
            <v>箇所</v>
          </cell>
          <cell r="G395">
            <v>0</v>
          </cell>
          <cell r="H395">
            <v>0</v>
          </cell>
        </row>
        <row r="396">
          <cell r="C396" t="str">
            <v>流し前水切</v>
          </cell>
          <cell r="D396" t="str">
            <v>W=250  L=1800  SUS304  厚0.6加工  HL</v>
          </cell>
          <cell r="E396">
            <v>7</v>
          </cell>
          <cell r="F396" t="str">
            <v>箇所</v>
          </cell>
          <cell r="G396">
            <v>0</v>
          </cell>
          <cell r="H396">
            <v>0</v>
          </cell>
        </row>
        <row r="397">
          <cell r="C397" t="str">
            <v>外壁貫通孔</v>
          </cell>
          <cell r="D397" t="str">
            <v>VU75A  L=590  下部  ｸｰﾗｰｷｬｯﾌﾟ･ﾍﾞﾝﾄｷｬｯﾌﾟ共</v>
          </cell>
          <cell r="E397">
            <v>6</v>
          </cell>
          <cell r="F397" t="str">
            <v>箇所</v>
          </cell>
          <cell r="G397">
            <v>0</v>
          </cell>
          <cell r="H397">
            <v>0</v>
          </cell>
        </row>
        <row r="398">
          <cell r="C398" t="str">
            <v>外壁貫通孔</v>
          </cell>
          <cell r="D398" t="str">
            <v>VU75A  L=1050  上部  ｸｰﾗｰｷｬｯﾌﾟﾟ共</v>
          </cell>
          <cell r="E398">
            <v>6</v>
          </cell>
          <cell r="F398" t="str">
            <v>箇所</v>
          </cell>
          <cell r="G398">
            <v>0</v>
          </cell>
          <cell r="H398">
            <v>0</v>
          </cell>
        </row>
        <row r="399">
          <cell r="C399" t="str">
            <v>天井点検口</v>
          </cell>
          <cell r="D399" t="str">
            <v>450角　材工共　　　　　　　　　　</v>
          </cell>
          <cell r="E399">
            <v>118</v>
          </cell>
          <cell r="F399" t="str">
            <v>箇所</v>
          </cell>
          <cell r="G399">
            <v>0</v>
          </cell>
          <cell r="H399">
            <v>0</v>
          </cell>
        </row>
        <row r="400">
          <cell r="C400" t="str">
            <v>天井点検口</v>
          </cell>
          <cell r="D400" t="str">
            <v>600角　材工共　　　　　　　　　　</v>
          </cell>
          <cell r="E400">
            <v>43</v>
          </cell>
          <cell r="F400" t="str">
            <v>箇所</v>
          </cell>
          <cell r="G400">
            <v>0</v>
          </cell>
          <cell r="H400">
            <v>0</v>
          </cell>
        </row>
        <row r="401">
          <cell r="C401" t="str">
            <v>（内　部）小　計</v>
          </cell>
          <cell r="D401">
            <v>4540100</v>
          </cell>
          <cell r="E401">
            <v>4540100</v>
          </cell>
          <cell r="F401">
            <v>4540100</v>
          </cell>
          <cell r="G401">
            <v>4540100</v>
          </cell>
          <cell r="H401">
            <v>4540100</v>
          </cell>
        </row>
        <row r="403">
          <cell r="C403" t="str">
            <v>小　計</v>
          </cell>
          <cell r="D403">
            <v>4540100</v>
          </cell>
          <cell r="E403">
            <v>4540100</v>
          </cell>
          <cell r="F403">
            <v>4540100</v>
          </cell>
          <cell r="G403">
            <v>4540100</v>
          </cell>
          <cell r="H403">
            <v>4540100</v>
          </cell>
        </row>
        <row r="405">
          <cell r="B405" t="str">
            <v>（13）左　官</v>
          </cell>
        </row>
        <row r="406">
          <cell r="C406" t="str">
            <v>（外　部）</v>
          </cell>
        </row>
        <row r="407">
          <cell r="C407" t="str">
            <v>床ｺﾝｸﾘｰﾄこて仕上げ</v>
          </cell>
          <cell r="D407" t="str">
            <v>仕上げのまま</v>
          </cell>
          <cell r="E407">
            <v>120</v>
          </cell>
          <cell r="F407" t="str">
            <v>㎡</v>
          </cell>
          <cell r="G407">
            <v>0</v>
          </cell>
          <cell r="H407">
            <v>0</v>
          </cell>
        </row>
        <row r="408">
          <cell r="C408" t="str">
            <v>床ｺﾝｸﾘｰﾄこて仕上げ</v>
          </cell>
          <cell r="D408" t="str">
            <v>薄物仕上げ</v>
          </cell>
          <cell r="E408">
            <v>46.5</v>
          </cell>
          <cell r="F408" t="str">
            <v>㎡</v>
          </cell>
          <cell r="G408">
            <v>0</v>
          </cell>
          <cell r="H408">
            <v>0</v>
          </cell>
        </row>
        <row r="409">
          <cell r="C409" t="str">
            <v>床ｺﾝｸﾘｰﾄこて仕上げ</v>
          </cell>
          <cell r="D409" t="str">
            <v>厚物仕上げ  (防水下)</v>
          </cell>
          <cell r="E409">
            <v>813</v>
          </cell>
          <cell r="F409" t="str">
            <v>㎡</v>
          </cell>
          <cell r="G409">
            <v>0</v>
          </cell>
          <cell r="H409">
            <v>0</v>
          </cell>
        </row>
        <row r="410">
          <cell r="C410" t="str">
            <v>床ﾓﾙﾀﾙ塗</v>
          </cell>
          <cell r="D410">
            <v>42.7</v>
          </cell>
          <cell r="E410">
            <v>42.7</v>
          </cell>
          <cell r="F410" t="str">
            <v>㎡</v>
          </cell>
          <cell r="G410">
            <v>0</v>
          </cell>
          <cell r="H410">
            <v>0</v>
          </cell>
        </row>
        <row r="411">
          <cell r="C411" t="str">
            <v>床ﾓﾙﾀﾙ塗</v>
          </cell>
          <cell r="D411" t="str">
            <v>厚60</v>
          </cell>
          <cell r="E411">
            <v>91.8</v>
          </cell>
          <cell r="F411" t="str">
            <v>㎡</v>
          </cell>
          <cell r="G411">
            <v>0</v>
          </cell>
          <cell r="H411">
            <v>0</v>
          </cell>
        </row>
        <row r="412">
          <cell r="C412" t="str">
            <v>床ﾀｲﾙ下地ﾓﾙﾀﾙ塗</v>
          </cell>
          <cell r="D412" t="str">
            <v>300角ﾀｲﾙ下</v>
          </cell>
          <cell r="E412">
            <v>47.4</v>
          </cell>
          <cell r="F412" t="str">
            <v>㎡</v>
          </cell>
          <cell r="G412">
            <v>0</v>
          </cell>
          <cell r="H412">
            <v>0</v>
          </cell>
        </row>
        <row r="413">
          <cell r="C413" t="str">
            <v>立下りﾀｲﾙ下地ﾓﾙﾀﾙ塗</v>
          </cell>
          <cell r="D413" t="str">
            <v>300角ﾀｲﾙ下</v>
          </cell>
          <cell r="E413">
            <v>3</v>
          </cell>
          <cell r="F413" t="str">
            <v>㎡</v>
          </cell>
          <cell r="G413">
            <v>0</v>
          </cell>
          <cell r="H413">
            <v>0</v>
          </cell>
        </row>
        <row r="414">
          <cell r="C414" t="str">
            <v>階段仕上げﾓﾙﾀﾙ塗</v>
          </cell>
          <cell r="D414" t="str">
            <v>厚50</v>
          </cell>
          <cell r="E414">
            <v>54.9</v>
          </cell>
          <cell r="F414" t="str">
            <v>㎡</v>
          </cell>
          <cell r="G414">
            <v>0</v>
          </cell>
          <cell r="H414">
            <v>0</v>
          </cell>
        </row>
        <row r="415">
          <cell r="C415" t="str">
            <v>幅木 ﾓﾙﾀﾙ塗</v>
          </cell>
          <cell r="D415" t="str">
            <v>H=100</v>
          </cell>
          <cell r="E415">
            <v>35.4</v>
          </cell>
          <cell r="F415" t="str">
            <v>ｍ</v>
          </cell>
          <cell r="G415">
            <v>0</v>
          </cell>
          <cell r="H415">
            <v>0</v>
          </cell>
        </row>
        <row r="416">
          <cell r="C416" t="str">
            <v>建具周囲モルタル充てん</v>
          </cell>
          <cell r="D416" t="str">
            <v>防水モルタル</v>
          </cell>
          <cell r="E416">
            <v>1028</v>
          </cell>
          <cell r="F416" t="str">
            <v>ｍ</v>
          </cell>
          <cell r="G416">
            <v>0</v>
          </cell>
          <cell r="H416">
            <v>0</v>
          </cell>
        </row>
        <row r="417">
          <cell r="C417" t="str">
            <v>下地調整塗材塗り</v>
          </cell>
          <cell r="D417">
            <v>3604</v>
          </cell>
          <cell r="E417">
            <v>3604</v>
          </cell>
          <cell r="F417" t="str">
            <v>㎡</v>
          </cell>
          <cell r="G417">
            <v>0</v>
          </cell>
          <cell r="H417">
            <v>0</v>
          </cell>
        </row>
        <row r="418">
          <cell r="C418" t="str">
            <v>（外　部）小　計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</row>
        <row r="420">
          <cell r="C420" t="str">
            <v>（内　部）</v>
          </cell>
        </row>
        <row r="421">
          <cell r="C421" t="str">
            <v>床ｺﾝｸﾘｰﾄ木こて仕上げ</v>
          </cell>
          <cell r="D421" t="str">
            <v>仕上げのまま</v>
          </cell>
          <cell r="E421">
            <v>414</v>
          </cell>
          <cell r="F421" t="str">
            <v>㎡</v>
          </cell>
          <cell r="G421">
            <v>0</v>
          </cell>
          <cell r="H421">
            <v>0</v>
          </cell>
        </row>
        <row r="422">
          <cell r="C422" t="str">
            <v>床ｺﾝｸﾘｰﾄこて仕上げ</v>
          </cell>
          <cell r="D422" t="str">
            <v>仕上げのまま</v>
          </cell>
          <cell r="E422">
            <v>672</v>
          </cell>
          <cell r="F422" t="str">
            <v>㎡</v>
          </cell>
          <cell r="G422">
            <v>0</v>
          </cell>
          <cell r="H422">
            <v>0</v>
          </cell>
        </row>
        <row r="423">
          <cell r="C423" t="str">
            <v>床ｺﾝｸﾘｰﾄこて仕上げ</v>
          </cell>
          <cell r="D423" t="str">
            <v>薄物仕上げ</v>
          </cell>
          <cell r="E423">
            <v>2962</v>
          </cell>
          <cell r="F423" t="str">
            <v>㎡</v>
          </cell>
          <cell r="G423">
            <v>0</v>
          </cell>
          <cell r="H423">
            <v>0</v>
          </cell>
        </row>
        <row r="424">
          <cell r="C424" t="str">
            <v>床ｺﾝｸﾘｰﾄこて仕上げ</v>
          </cell>
          <cell r="D424" t="str">
            <v>厚物仕上げ</v>
          </cell>
          <cell r="E424">
            <v>209</v>
          </cell>
          <cell r="F424" t="str">
            <v>㎡</v>
          </cell>
          <cell r="G424">
            <v>0</v>
          </cell>
          <cell r="H424">
            <v>0</v>
          </cell>
        </row>
        <row r="425">
          <cell r="C425" t="str">
            <v>床ｺﾝｸﾘｰﾄこて仕上げ</v>
          </cell>
          <cell r="D425" t="str">
            <v>W=200  塗膜防水下</v>
          </cell>
          <cell r="E425">
            <v>120</v>
          </cell>
          <cell r="F425" t="str">
            <v>ｍ</v>
          </cell>
          <cell r="G425">
            <v>0</v>
          </cell>
          <cell r="H425">
            <v>0</v>
          </cell>
        </row>
        <row r="426">
          <cell r="C426" t="str">
            <v>階段防塵下地モルタル塗</v>
          </cell>
          <cell r="D426">
            <v>3</v>
          </cell>
          <cell r="E426">
            <v>3</v>
          </cell>
          <cell r="F426" t="str">
            <v>㎡</v>
          </cell>
          <cell r="G426">
            <v>0</v>
          </cell>
          <cell r="H426">
            <v>0</v>
          </cell>
        </row>
        <row r="427">
          <cell r="C427" t="str">
            <v>階段張物下地モルタル塗</v>
          </cell>
          <cell r="D427">
            <v>1.1000000000000001</v>
          </cell>
          <cell r="E427">
            <v>1.1000000000000001</v>
          </cell>
          <cell r="F427" t="str">
            <v>㎡</v>
          </cell>
          <cell r="G427">
            <v>0</v>
          </cell>
          <cell r="H427">
            <v>0</v>
          </cell>
        </row>
        <row r="428">
          <cell r="C428" t="str">
            <v>階段張物下地モルタル塗</v>
          </cell>
          <cell r="D428" t="str">
            <v>厚60</v>
          </cell>
          <cell r="E428">
            <v>157</v>
          </cell>
          <cell r="F428" t="str">
            <v>㎡</v>
          </cell>
          <cell r="G428">
            <v>0</v>
          </cell>
          <cell r="H428">
            <v>0</v>
          </cell>
        </row>
        <row r="429">
          <cell r="C429" t="str">
            <v>床ﾀｲﾙ下地ﾓﾙﾀﾙ塗</v>
          </cell>
          <cell r="D429" t="str">
            <v>ﾀｲﾙ下</v>
          </cell>
          <cell r="E429">
            <v>84</v>
          </cell>
          <cell r="F429" t="str">
            <v>㎡</v>
          </cell>
          <cell r="G429">
            <v>0</v>
          </cell>
          <cell r="H429">
            <v>0</v>
          </cell>
        </row>
        <row r="430">
          <cell r="C430" t="str">
            <v>壁ﾀｲﾙ下地ﾓﾙﾀﾙ塗</v>
          </cell>
          <cell r="D430" t="str">
            <v>ﾀｲﾙ下</v>
          </cell>
          <cell r="E430">
            <v>546</v>
          </cell>
          <cell r="F430" t="str">
            <v>㎡</v>
          </cell>
          <cell r="G430">
            <v>0</v>
          </cell>
          <cell r="H430">
            <v>0</v>
          </cell>
        </row>
        <row r="431">
          <cell r="C431" t="str">
            <v>床防水ﾓﾙﾀﾙ塗</v>
          </cell>
          <cell r="D431">
            <v>8.1999999999999993</v>
          </cell>
          <cell r="E431">
            <v>8.1999999999999993</v>
          </cell>
          <cell r="F431" t="str">
            <v>㎡</v>
          </cell>
          <cell r="G431">
            <v>0</v>
          </cell>
          <cell r="H431">
            <v>0</v>
          </cell>
        </row>
        <row r="432">
          <cell r="C432" t="str">
            <v>立上ﾘ防水ﾓﾙﾀﾙ塗</v>
          </cell>
          <cell r="D432">
            <v>33.1</v>
          </cell>
          <cell r="E432">
            <v>33.1</v>
          </cell>
          <cell r="F432" t="str">
            <v>㎡</v>
          </cell>
          <cell r="G432">
            <v>0</v>
          </cell>
          <cell r="H432">
            <v>0</v>
          </cell>
        </row>
        <row r="433">
          <cell r="C433" t="str">
            <v>排水溝防水ﾓﾙﾀﾙ塗</v>
          </cell>
          <cell r="D433" t="str">
            <v>200x150  糸=500</v>
          </cell>
          <cell r="E433">
            <v>39.200000000000003</v>
          </cell>
          <cell r="F433" t="str">
            <v>ｍ</v>
          </cell>
          <cell r="G433">
            <v>0</v>
          </cell>
          <cell r="H433">
            <v>0</v>
          </cell>
        </row>
        <row r="434">
          <cell r="C434" t="str">
            <v>建具周囲モルタル充てん</v>
          </cell>
          <cell r="D434">
            <v>189</v>
          </cell>
          <cell r="E434">
            <v>189</v>
          </cell>
          <cell r="F434" t="str">
            <v>ｍ</v>
          </cell>
          <cell r="G434">
            <v>0</v>
          </cell>
          <cell r="H434">
            <v>0</v>
          </cell>
        </row>
        <row r="435">
          <cell r="C435" t="str">
            <v>下地調整塗材塗り</v>
          </cell>
          <cell r="D435" t="str">
            <v>内壁，C-2</v>
          </cell>
          <cell r="E435">
            <v>2554</v>
          </cell>
          <cell r="F435" t="str">
            <v>㎡</v>
          </cell>
          <cell r="G435">
            <v>0</v>
          </cell>
          <cell r="H435">
            <v>0</v>
          </cell>
        </row>
        <row r="436">
          <cell r="C436" t="str">
            <v>（内　部）小　計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</row>
        <row r="438">
          <cell r="C438" t="str">
            <v>小　計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40">
          <cell r="B440" t="str">
            <v>（14）建　具</v>
          </cell>
        </row>
        <row r="441">
          <cell r="C441" t="str">
            <v>ｱﾙﾐﾆｳﾑ製建具製品代</v>
          </cell>
          <cell r="D441" t="str">
            <v>一　式</v>
          </cell>
          <cell r="E441" t="str">
            <v>一　式</v>
          </cell>
          <cell r="F441">
            <v>30213300</v>
          </cell>
          <cell r="G441">
            <v>30213300</v>
          </cell>
          <cell r="H441">
            <v>30213300</v>
          </cell>
        </row>
        <row r="442">
          <cell r="C442" t="str">
            <v>ｱﾙﾐﾆｳﾑ製建具取付調整</v>
          </cell>
          <cell r="D442" t="str">
            <v>一 式</v>
          </cell>
          <cell r="E442" t="str">
            <v>一 式</v>
          </cell>
          <cell r="F442">
            <v>1142800</v>
          </cell>
          <cell r="G442">
            <v>1142800</v>
          </cell>
          <cell r="H442">
            <v>1142800</v>
          </cell>
        </row>
        <row r="443">
          <cell r="C443" t="str">
            <v>ｱﾙﾐﾆｳﾑ製建具運搬</v>
          </cell>
          <cell r="D443" t="str">
            <v>一 式</v>
          </cell>
          <cell r="E443" t="str">
            <v>一 式</v>
          </cell>
          <cell r="F443">
            <v>185000</v>
          </cell>
          <cell r="G443">
            <v>185000</v>
          </cell>
          <cell r="H443">
            <v>185000</v>
          </cell>
        </row>
        <row r="444">
          <cell r="C444" t="str">
            <v>鋼製建具製品代</v>
          </cell>
          <cell r="D444" t="str">
            <v>一 式</v>
          </cell>
          <cell r="E444" t="str">
            <v>一 式</v>
          </cell>
          <cell r="F444">
            <v>8326000</v>
          </cell>
          <cell r="G444">
            <v>8326000</v>
          </cell>
          <cell r="H444">
            <v>8326000</v>
          </cell>
        </row>
        <row r="445">
          <cell r="C445" t="str">
            <v>鋼製建具取付調整</v>
          </cell>
          <cell r="D445" t="str">
            <v>一 式</v>
          </cell>
          <cell r="E445" t="str">
            <v>一 式</v>
          </cell>
          <cell r="F445">
            <v>2809500</v>
          </cell>
          <cell r="G445">
            <v>2809500</v>
          </cell>
          <cell r="H445">
            <v>2809500</v>
          </cell>
        </row>
        <row r="446">
          <cell r="C446" t="str">
            <v>鋼製建具運搬</v>
          </cell>
          <cell r="D446" t="str">
            <v>一 式</v>
          </cell>
          <cell r="E446" t="str">
            <v>一 式</v>
          </cell>
          <cell r="F446">
            <v>721500</v>
          </cell>
          <cell r="G446">
            <v>721500</v>
          </cell>
          <cell r="H446">
            <v>721500</v>
          </cell>
        </row>
        <row r="447">
          <cell r="C447" t="str">
            <v>軽量鋼製建具製品代</v>
          </cell>
          <cell r="D447" t="str">
            <v>一 式</v>
          </cell>
          <cell r="E447" t="str">
            <v>一 式</v>
          </cell>
          <cell r="F447">
            <v>7327100</v>
          </cell>
          <cell r="G447">
            <v>7327100</v>
          </cell>
          <cell r="H447">
            <v>7327100</v>
          </cell>
        </row>
        <row r="448">
          <cell r="C448" t="str">
            <v>軽量鋼製建具取付調整</v>
          </cell>
          <cell r="D448" t="str">
            <v>一 式</v>
          </cell>
          <cell r="E448" t="str">
            <v>一 式</v>
          </cell>
          <cell r="F448">
            <v>1463900</v>
          </cell>
          <cell r="G448">
            <v>1463900</v>
          </cell>
          <cell r="H448">
            <v>1463900</v>
          </cell>
        </row>
        <row r="449">
          <cell r="C449" t="str">
            <v>軽量鋼製建具運搬</v>
          </cell>
          <cell r="D449" t="str">
            <v>一 式</v>
          </cell>
          <cell r="E449" t="str">
            <v>一 式</v>
          </cell>
          <cell r="F449">
            <v>500100</v>
          </cell>
          <cell r="G449">
            <v>500100</v>
          </cell>
          <cell r="H449">
            <v>500100</v>
          </cell>
        </row>
        <row r="450">
          <cell r="C450" t="str">
            <v>ｱﾙﾐｶｰﾃﾝｳｫｰﾙ製品代</v>
          </cell>
          <cell r="D450" t="str">
            <v>一 式</v>
          </cell>
          <cell r="E450" t="str">
            <v>一 式</v>
          </cell>
          <cell r="F450">
            <v>25587700</v>
          </cell>
          <cell r="G450">
            <v>25587700</v>
          </cell>
          <cell r="H450">
            <v>25587700</v>
          </cell>
        </row>
        <row r="451">
          <cell r="C451" t="str">
            <v>ｱﾙﾐｶｰﾃﾝｳｫｰﾙ取付調整</v>
          </cell>
          <cell r="D451" t="str">
            <v>一 式</v>
          </cell>
          <cell r="E451" t="str">
            <v>一 式</v>
          </cell>
          <cell r="F451">
            <v>8723500</v>
          </cell>
          <cell r="G451">
            <v>8723500</v>
          </cell>
          <cell r="H451">
            <v>8723500</v>
          </cell>
        </row>
        <row r="452">
          <cell r="C452" t="str">
            <v>ｱﾙﾐｶｰﾃﾝｳｫｰﾙ運搬</v>
          </cell>
          <cell r="D452" t="str">
            <v>一 式</v>
          </cell>
          <cell r="E452" t="str">
            <v>一 式</v>
          </cell>
          <cell r="F452">
            <v>760000</v>
          </cell>
          <cell r="G452">
            <v>760000</v>
          </cell>
          <cell r="H452">
            <v>760000</v>
          </cell>
        </row>
        <row r="453">
          <cell r="C453" t="str">
            <v>小　計</v>
          </cell>
          <cell r="D453">
            <v>87760400</v>
          </cell>
          <cell r="E453">
            <v>87760400</v>
          </cell>
          <cell r="F453">
            <v>87760400</v>
          </cell>
          <cell r="G453">
            <v>87760400</v>
          </cell>
          <cell r="H453">
            <v>87760400</v>
          </cell>
        </row>
        <row r="455">
          <cell r="B455" t="str">
            <v>（15）ガラス</v>
          </cell>
        </row>
        <row r="456">
          <cell r="C456" t="str">
            <v>型板ガラス</v>
          </cell>
          <cell r="D456" t="str">
            <v>厚4.0
2.18㎡以下 特寸</v>
          </cell>
          <cell r="E456">
            <v>13.6</v>
          </cell>
          <cell r="F456" t="str">
            <v>㎡</v>
          </cell>
          <cell r="G456">
            <v>0</v>
          </cell>
          <cell r="H456">
            <v>0</v>
          </cell>
        </row>
        <row r="457">
          <cell r="C457" t="str">
            <v>型板ガラス</v>
          </cell>
          <cell r="D457" t="str">
            <v>厚6.0
2.18㎡以下 特寸</v>
          </cell>
          <cell r="E457">
            <v>14</v>
          </cell>
          <cell r="F457" t="str">
            <v>㎡</v>
          </cell>
          <cell r="G457">
            <v>0</v>
          </cell>
          <cell r="H457">
            <v>0</v>
          </cell>
        </row>
        <row r="458">
          <cell r="C458" t="str">
            <v>フロート板ガラス</v>
          </cell>
          <cell r="D458" t="str">
            <v>厚5.0
2.18㎡以下 特寸</v>
          </cell>
          <cell r="E458">
            <v>442</v>
          </cell>
          <cell r="F458" t="str">
            <v>㎡</v>
          </cell>
          <cell r="G458">
            <v>0</v>
          </cell>
          <cell r="H458">
            <v>0</v>
          </cell>
        </row>
        <row r="459">
          <cell r="C459" t="str">
            <v>網入り型板ガラス</v>
          </cell>
          <cell r="D459" t="str">
            <v>厚6.8
2.18㎡以下 特寸</v>
          </cell>
          <cell r="E459">
            <v>12</v>
          </cell>
          <cell r="F459" t="str">
            <v>㎡</v>
          </cell>
          <cell r="G459">
            <v>0</v>
          </cell>
          <cell r="H459">
            <v>0</v>
          </cell>
        </row>
        <row r="460">
          <cell r="C460" t="str">
            <v>網入磨板ガラス</v>
          </cell>
          <cell r="D460" t="str">
            <v>厚6.8
2.18㎡以下 特寸</v>
          </cell>
          <cell r="E460">
            <v>20.2</v>
          </cell>
          <cell r="F460" t="str">
            <v>㎡</v>
          </cell>
          <cell r="G460">
            <v>0</v>
          </cell>
          <cell r="H460">
            <v>0</v>
          </cell>
        </row>
        <row r="461">
          <cell r="C461" t="str">
            <v>熱線吸収板ガラス</v>
          </cell>
          <cell r="D461" t="str">
            <v>厚5.0
2.18㎡以下 特寸</v>
          </cell>
          <cell r="E461">
            <v>125</v>
          </cell>
          <cell r="F461" t="str">
            <v>㎡</v>
          </cell>
          <cell r="G461">
            <v>0</v>
          </cell>
          <cell r="H461">
            <v>0</v>
          </cell>
        </row>
        <row r="462">
          <cell r="C462" t="str">
            <v>熱線吸収網入磨板ガラス</v>
          </cell>
          <cell r="D462" t="str">
            <v>厚6.8
2.18㎡以下 特寸</v>
          </cell>
          <cell r="E462">
            <v>20.399999999999999</v>
          </cell>
          <cell r="F462" t="str">
            <v>㎡</v>
          </cell>
          <cell r="G462">
            <v>0</v>
          </cell>
          <cell r="H462">
            <v>0</v>
          </cell>
        </row>
        <row r="463">
          <cell r="C463" t="str">
            <v>強化ガラス</v>
          </cell>
          <cell r="D463" t="str">
            <v>厚5.0
2.0㎡以下 特寸</v>
          </cell>
          <cell r="E463">
            <v>11.3</v>
          </cell>
          <cell r="F463" t="str">
            <v>㎡</v>
          </cell>
          <cell r="G463">
            <v>0</v>
          </cell>
          <cell r="H463">
            <v>0</v>
          </cell>
        </row>
        <row r="464">
          <cell r="C464" t="str">
            <v>強化ガラス</v>
          </cell>
          <cell r="D464" t="str">
            <v>厚6.0
2.0㎡以下 特寸</v>
          </cell>
          <cell r="E464">
            <v>3.1</v>
          </cell>
          <cell r="F464" t="str">
            <v>㎡</v>
          </cell>
          <cell r="G464">
            <v>0</v>
          </cell>
          <cell r="H464">
            <v>0</v>
          </cell>
        </row>
        <row r="465">
          <cell r="C465" t="str">
            <v>強化ガラス</v>
          </cell>
          <cell r="D465" t="str">
            <v>厚6.0
4.0㎡以下 特寸</v>
          </cell>
          <cell r="E465">
            <v>14.1</v>
          </cell>
          <cell r="F465" t="str">
            <v>㎡</v>
          </cell>
          <cell r="G465">
            <v>0</v>
          </cell>
          <cell r="H465">
            <v>0</v>
          </cell>
        </row>
        <row r="466">
          <cell r="C466" t="str">
            <v>強化ガラス</v>
          </cell>
          <cell r="D466" t="str">
            <v>厚12
2.0㎡以下 特寸</v>
          </cell>
          <cell r="E466">
            <v>7.7</v>
          </cell>
          <cell r="F466" t="str">
            <v>㎡</v>
          </cell>
          <cell r="G466">
            <v>0</v>
          </cell>
          <cell r="H466">
            <v>0</v>
          </cell>
        </row>
        <row r="467">
          <cell r="C467" t="str">
            <v>ガラス廻りシーリング</v>
          </cell>
          <cell r="D467" t="str">
            <v>両面ｼﾘｺｰﾝｼｰﾘﾝｸﾞ 5X3</v>
          </cell>
          <cell r="E467">
            <v>3017</v>
          </cell>
          <cell r="F467" t="str">
            <v>ｍ</v>
          </cell>
          <cell r="G467">
            <v>0</v>
          </cell>
          <cell r="H467">
            <v>0</v>
          </cell>
        </row>
        <row r="468">
          <cell r="C468" t="str">
            <v>ガラス廻りシーリング</v>
          </cell>
          <cell r="D468" t="str">
            <v>両面ｼﾘｺｰﾝｼｰﾘﾝｸﾞ 5X3</v>
          </cell>
          <cell r="E468">
            <v>140</v>
          </cell>
          <cell r="F468" t="str">
            <v>ｍ</v>
          </cell>
          <cell r="G468">
            <v>0</v>
          </cell>
          <cell r="H468">
            <v>0</v>
          </cell>
        </row>
        <row r="469">
          <cell r="C469" t="str">
            <v>ガラス廻りシーリング</v>
          </cell>
          <cell r="D469" t="str">
            <v>両面ｼﾘｺｰﾝｼｰﾘﾝｸﾞ 5X3</v>
          </cell>
          <cell r="E469">
            <v>3.5</v>
          </cell>
          <cell r="F469" t="str">
            <v>ｍ</v>
          </cell>
          <cell r="G469">
            <v>0</v>
          </cell>
          <cell r="H469">
            <v>0</v>
          </cell>
        </row>
        <row r="470">
          <cell r="C470" t="str">
            <v>ガラス廻りシーリング</v>
          </cell>
          <cell r="D470" t="str">
            <v>両面ｼﾘｺｰﾝｼｰﾘﾝｸﾞ 5X3</v>
          </cell>
          <cell r="E470">
            <v>3</v>
          </cell>
          <cell r="F470" t="str">
            <v>ｍ</v>
          </cell>
          <cell r="G470">
            <v>0</v>
          </cell>
          <cell r="H470">
            <v>0</v>
          </cell>
        </row>
        <row r="471">
          <cell r="C471" t="str">
            <v>衝突防止マーク</v>
          </cell>
          <cell r="D471">
            <v>8</v>
          </cell>
          <cell r="E471">
            <v>8</v>
          </cell>
          <cell r="F471" t="str">
            <v>箇所</v>
          </cell>
          <cell r="G471">
            <v>0</v>
          </cell>
          <cell r="H471">
            <v>0</v>
          </cell>
        </row>
        <row r="472">
          <cell r="C472" t="str">
            <v>ガラス清掃</v>
          </cell>
          <cell r="D472" t="str">
            <v>一 式</v>
          </cell>
          <cell r="E472" t="str">
            <v>一 式</v>
          </cell>
          <cell r="F472">
            <v>485000</v>
          </cell>
          <cell r="G472">
            <v>485000</v>
          </cell>
          <cell r="H472">
            <v>485000</v>
          </cell>
        </row>
        <row r="473">
          <cell r="C473" t="str">
            <v>小　計</v>
          </cell>
          <cell r="D473">
            <v>485000</v>
          </cell>
          <cell r="E473">
            <v>485000</v>
          </cell>
          <cell r="F473">
            <v>485000</v>
          </cell>
          <cell r="G473">
            <v>485000</v>
          </cell>
          <cell r="H473">
            <v>485000</v>
          </cell>
        </row>
        <row r="475">
          <cell r="B475" t="str">
            <v>（16）塗　装</v>
          </cell>
        </row>
        <row r="476">
          <cell r="C476" t="str">
            <v>（外　部）</v>
          </cell>
        </row>
        <row r="477">
          <cell r="C477" t="str">
            <v>ウレタン樹脂塗料塗り</v>
          </cell>
          <cell r="D477" t="str">
            <v>立とい　亜鉛ﾒｯｷ面</v>
          </cell>
          <cell r="E477">
            <v>5.6</v>
          </cell>
          <cell r="F477" t="str">
            <v>㎡</v>
          </cell>
          <cell r="G477">
            <v>0</v>
          </cell>
          <cell r="H477">
            <v>0</v>
          </cell>
        </row>
        <row r="478">
          <cell r="C478" t="str">
            <v>ウレタン樹脂塗料塗り</v>
          </cell>
          <cell r="D478" t="str">
            <v>鋼建面</v>
          </cell>
          <cell r="E478">
            <v>83.9</v>
          </cell>
          <cell r="F478" t="str">
            <v>㎡</v>
          </cell>
          <cell r="G478">
            <v>0</v>
          </cell>
          <cell r="H478">
            <v>0</v>
          </cell>
        </row>
        <row r="479">
          <cell r="C479" t="str">
            <v>常温乾燥形 
ﾌｯ素樹脂ｴﾅﾒﾙ塗</v>
          </cell>
          <cell r="D479" t="str">
            <v>手摺  亜鉛ﾒｯｷ面</v>
          </cell>
          <cell r="E479">
            <v>202</v>
          </cell>
          <cell r="F479" t="str">
            <v>㎡</v>
          </cell>
          <cell r="G479">
            <v>0</v>
          </cell>
          <cell r="H479">
            <v>0</v>
          </cell>
        </row>
        <row r="480">
          <cell r="C480" t="str">
            <v>（外　部）小　計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</row>
        <row r="482">
          <cell r="C482" t="str">
            <v>（内　部）</v>
          </cell>
        </row>
        <row r="483">
          <cell r="C483" t="str">
            <v>合成樹脂エマルションペイントI種塗り(EPｰI)</v>
          </cell>
          <cell r="D483" t="str">
            <v>コンクリート面</v>
          </cell>
          <cell r="E483">
            <v>848</v>
          </cell>
          <cell r="F483" t="str">
            <v>㎡</v>
          </cell>
          <cell r="G483">
            <v>0</v>
          </cell>
          <cell r="H483">
            <v>0</v>
          </cell>
        </row>
        <row r="484">
          <cell r="C484" t="str">
            <v>合成樹脂エマルションペイントI種塗り(EPｰI)</v>
          </cell>
          <cell r="D484" t="str">
            <v>ボード面</v>
          </cell>
          <cell r="E484">
            <v>3462</v>
          </cell>
          <cell r="F484" t="str">
            <v>㎡</v>
          </cell>
          <cell r="G484">
            <v>0</v>
          </cell>
          <cell r="H484">
            <v>0</v>
          </cell>
        </row>
        <row r="485">
          <cell r="C485" t="str">
            <v>合成樹脂エマルションペイントI種塗り(EPｰI)</v>
          </cell>
          <cell r="D485" t="str">
            <v>ケイカル面</v>
          </cell>
          <cell r="E485">
            <v>20.399999999999999</v>
          </cell>
          <cell r="F485" t="str">
            <v>㎡</v>
          </cell>
          <cell r="G485">
            <v>0</v>
          </cell>
          <cell r="H485">
            <v>0</v>
          </cell>
        </row>
        <row r="486">
          <cell r="C486" t="str">
            <v>合成樹脂エマルションペイントI種塗り(EPｰI)</v>
          </cell>
          <cell r="D486" t="str">
            <v>耐火ﾎﾞｰﾄﾞ面</v>
          </cell>
          <cell r="E486">
            <v>52.9</v>
          </cell>
          <cell r="F486" t="str">
            <v>㎡</v>
          </cell>
          <cell r="G486">
            <v>0</v>
          </cell>
          <cell r="H486">
            <v>0</v>
          </cell>
        </row>
        <row r="487">
          <cell r="C487" t="str">
            <v>塩化ビニル樹脂エナメル(VE）</v>
          </cell>
          <cell r="D487" t="str">
            <v>ケイカル面</v>
          </cell>
          <cell r="E487">
            <v>25.1</v>
          </cell>
          <cell r="F487" t="str">
            <v>㎡</v>
          </cell>
          <cell r="G487">
            <v>0</v>
          </cell>
          <cell r="H487">
            <v>0</v>
          </cell>
        </row>
        <row r="488">
          <cell r="C488" t="str">
            <v>合成樹脂調合ペイント塗り(SOP)</v>
          </cell>
          <cell r="D488" t="str">
            <v>鉄骨面</v>
          </cell>
          <cell r="E488">
            <v>420</v>
          </cell>
          <cell r="F488" t="str">
            <v>㎡</v>
          </cell>
          <cell r="G488">
            <v>0</v>
          </cell>
          <cell r="H488">
            <v>0</v>
          </cell>
        </row>
        <row r="489">
          <cell r="C489" t="str">
            <v>合成樹脂調合ペイント塗り(SOP)</v>
          </cell>
          <cell r="D489" t="str">
            <v>鉄部</v>
          </cell>
          <cell r="E489">
            <v>41.1</v>
          </cell>
          <cell r="F489" t="str">
            <v>㎡</v>
          </cell>
          <cell r="G489">
            <v>0</v>
          </cell>
          <cell r="H489">
            <v>0</v>
          </cell>
        </row>
        <row r="490">
          <cell r="C490" t="str">
            <v>合成樹脂調合ペイント塗り(SOP)</v>
          </cell>
          <cell r="D490" t="str">
            <v>木部  糸=110</v>
          </cell>
          <cell r="E490">
            <v>72.099999999999994</v>
          </cell>
          <cell r="F490" t="str">
            <v>㎡</v>
          </cell>
          <cell r="G490">
            <v>0</v>
          </cell>
          <cell r="H490">
            <v>0</v>
          </cell>
        </row>
        <row r="491">
          <cell r="C491" t="str">
            <v>床防塵塗料塗ﾘ</v>
          </cell>
          <cell r="D491" t="str">
            <v>ｺﾝｸﾘｰﾄ面</v>
          </cell>
          <cell r="E491">
            <v>113</v>
          </cell>
          <cell r="F491" t="str">
            <v>㎡</v>
          </cell>
          <cell r="G491">
            <v>0</v>
          </cell>
          <cell r="H491">
            <v>0</v>
          </cell>
        </row>
        <row r="492">
          <cell r="C492" t="str">
            <v>立上ﾘ防塵塗料塗ﾘ</v>
          </cell>
          <cell r="D492" t="str">
            <v>ｺﾝｸﾘｰﾄ面</v>
          </cell>
          <cell r="E492">
            <v>8.4</v>
          </cell>
          <cell r="F492" t="str">
            <v>㎡</v>
          </cell>
          <cell r="G492">
            <v>0</v>
          </cell>
          <cell r="H492">
            <v>0</v>
          </cell>
        </row>
        <row r="493">
          <cell r="C493" t="str">
            <v>巾木防塵塗料塗ﾘ</v>
          </cell>
          <cell r="D493" t="str">
            <v>H=100  ｺﾝｸﾘｰﾄ面</v>
          </cell>
          <cell r="E493">
            <v>7.1</v>
          </cell>
          <cell r="F493" t="str">
            <v>㎡</v>
          </cell>
          <cell r="G493">
            <v>0</v>
          </cell>
          <cell r="H493">
            <v>0</v>
          </cell>
        </row>
        <row r="494">
          <cell r="C494" t="str">
            <v>階段防塵塗料塗ﾘ</v>
          </cell>
          <cell r="D494" t="str">
            <v>ﾓﾙﾀﾙ面</v>
          </cell>
          <cell r="E494">
            <v>3</v>
          </cell>
          <cell r="F494" t="str">
            <v>㎡</v>
          </cell>
          <cell r="G494">
            <v>0</v>
          </cell>
          <cell r="H494">
            <v>0</v>
          </cell>
        </row>
        <row r="495">
          <cell r="F495" t="str">
            <v>㎡</v>
          </cell>
          <cell r="G495">
            <v>0</v>
          </cell>
          <cell r="H495">
            <v>0</v>
          </cell>
        </row>
        <row r="496">
          <cell r="C496" t="str">
            <v>合成樹脂調合ペイント塗り(SOP)</v>
          </cell>
          <cell r="D496" t="str">
            <v>鋼建面</v>
          </cell>
          <cell r="E496">
            <v>806</v>
          </cell>
          <cell r="F496" t="str">
            <v>㎡</v>
          </cell>
          <cell r="G496">
            <v>0</v>
          </cell>
          <cell r="H496">
            <v>0</v>
          </cell>
        </row>
        <row r="497">
          <cell r="C497" t="str">
            <v>合成樹脂調合ペイント塗り(SOP)</v>
          </cell>
          <cell r="D497" t="str">
            <v>木建面</v>
          </cell>
          <cell r="E497">
            <v>46.8</v>
          </cell>
          <cell r="F497" t="str">
            <v>㎡</v>
          </cell>
          <cell r="G497">
            <v>0</v>
          </cell>
          <cell r="H497">
            <v>0</v>
          </cell>
        </row>
        <row r="498">
          <cell r="C498" t="str">
            <v>（内　部）小　計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</row>
        <row r="500">
          <cell r="C500" t="str">
            <v>小　計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</row>
        <row r="502">
          <cell r="B502" t="str">
            <v>（17）吹付け</v>
          </cell>
        </row>
        <row r="503">
          <cell r="C503" t="str">
            <v>（外　部）</v>
          </cell>
        </row>
        <row r="504">
          <cell r="C504" t="str">
            <v>複層仕上塗材仕上げ</v>
          </cell>
          <cell r="D504" t="str">
            <v xml:space="preserve">外壁　防水型複層塗材Ｅ  </v>
          </cell>
          <cell r="E504">
            <v>637</v>
          </cell>
          <cell r="F504" t="str">
            <v>㎡</v>
          </cell>
          <cell r="G504">
            <v>0</v>
          </cell>
          <cell r="H504">
            <v>0</v>
          </cell>
        </row>
        <row r="505">
          <cell r="C505" t="str">
            <v>複層仕上塗材仕上げ</v>
          </cell>
          <cell r="D505" t="str">
            <v xml:space="preserve">天端　防水型複層塗材Ｅ  </v>
          </cell>
          <cell r="E505">
            <v>46.5</v>
          </cell>
          <cell r="F505" t="str">
            <v>㎡</v>
          </cell>
          <cell r="G505">
            <v>0</v>
          </cell>
          <cell r="H505">
            <v>0</v>
          </cell>
        </row>
        <row r="506">
          <cell r="C506" t="str">
            <v>薄付け仕上塗材仕上げ</v>
          </cell>
          <cell r="D506" t="str">
            <v>軒天　外装薄塗材Ｅ
(ｱｸﾘﾙﾘｼﾝ)　　</v>
          </cell>
          <cell r="E506">
            <v>96.8</v>
          </cell>
          <cell r="F506" t="str">
            <v>㎡</v>
          </cell>
          <cell r="G506">
            <v>0</v>
          </cell>
          <cell r="H506">
            <v>0</v>
          </cell>
        </row>
        <row r="507">
          <cell r="C507" t="str">
            <v>（外　部）小　計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</row>
        <row r="509">
          <cell r="C509" t="str">
            <v>（内　部）</v>
          </cell>
        </row>
        <row r="510">
          <cell r="C510" t="str">
            <v>薄付け仕上塗材仕上げ</v>
          </cell>
          <cell r="D510" t="str">
            <v>内装薄塗材Ｅ  コンクリート面</v>
          </cell>
          <cell r="E510">
            <v>538</v>
          </cell>
          <cell r="F510" t="str">
            <v>㎡</v>
          </cell>
          <cell r="G510">
            <v>0</v>
          </cell>
          <cell r="H510">
            <v>0</v>
          </cell>
        </row>
        <row r="511">
          <cell r="C511" t="str">
            <v>薄付け仕上塗材仕上げ</v>
          </cell>
          <cell r="D511" t="str">
            <v xml:space="preserve">内装薄塗材Ｅ  ボード面  </v>
          </cell>
          <cell r="E511">
            <v>216</v>
          </cell>
          <cell r="F511" t="str">
            <v>㎡</v>
          </cell>
          <cell r="G511">
            <v>0</v>
          </cell>
          <cell r="H511">
            <v>0</v>
          </cell>
        </row>
        <row r="512">
          <cell r="C512" t="str">
            <v>薄付け仕上塗材仕上げ</v>
          </cell>
          <cell r="D512" t="str">
            <v>内装薄塗材E  ケイカル面</v>
          </cell>
          <cell r="E512">
            <v>3.4</v>
          </cell>
          <cell r="F512" t="str">
            <v>㎡</v>
          </cell>
          <cell r="G512">
            <v>0</v>
          </cell>
          <cell r="H512">
            <v>0</v>
          </cell>
        </row>
        <row r="513">
          <cell r="C513" t="str">
            <v>ﾊﾟｰﾗｲﾄ吹付</v>
          </cell>
          <cell r="D513" t="str">
            <v>コンクリート面　天井</v>
          </cell>
          <cell r="E513">
            <v>632</v>
          </cell>
          <cell r="F513" t="str">
            <v>㎡</v>
          </cell>
          <cell r="G513">
            <v>0</v>
          </cell>
          <cell r="H513">
            <v>0</v>
          </cell>
        </row>
        <row r="514">
          <cell r="C514" t="str">
            <v>（内　部）小　計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</row>
        <row r="516">
          <cell r="C516" t="str">
            <v>小　計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</row>
        <row r="518">
          <cell r="B518" t="str">
            <v>（18）内外装</v>
          </cell>
        </row>
        <row r="519">
          <cell r="C519" t="str">
            <v>（内　部）</v>
          </cell>
        </row>
        <row r="520">
          <cell r="C520" t="str">
            <v>床ﾋﾞﾆｰﾙ床ｼｰﾄ貼</v>
          </cell>
          <cell r="D520" t="str">
            <v>熱溶接工法  模様入</v>
          </cell>
          <cell r="E520">
            <v>3000</v>
          </cell>
          <cell r="F520" t="str">
            <v>㎡</v>
          </cell>
          <cell r="G520">
            <v>0</v>
          </cell>
          <cell r="H520">
            <v>0</v>
          </cell>
        </row>
        <row r="521">
          <cell r="C521" t="str">
            <v>床ﾋﾞﾆｰﾙ床ｼｰﾄ貼</v>
          </cell>
          <cell r="D521" t="str">
            <v>鉄骨面  熱溶接工法  模様入</v>
          </cell>
          <cell r="E521">
            <v>40.9</v>
          </cell>
          <cell r="F521" t="str">
            <v>㎡</v>
          </cell>
          <cell r="G521">
            <v>0</v>
          </cell>
          <cell r="H521">
            <v>0</v>
          </cell>
        </row>
        <row r="522">
          <cell r="C522" t="str">
            <v>床ﾀｲﾙｶｰﾍﾟｯﾄ敷き</v>
          </cell>
          <cell r="D522">
            <v>209</v>
          </cell>
          <cell r="E522">
            <v>209</v>
          </cell>
          <cell r="F522" t="str">
            <v>㎡</v>
          </cell>
          <cell r="G522">
            <v>0</v>
          </cell>
          <cell r="H522">
            <v>0</v>
          </cell>
        </row>
        <row r="523">
          <cell r="C523" t="str">
            <v>床ﾀｲﾙｶｰﾍﾟｯﾄ敷き</v>
          </cell>
          <cell r="D523" t="str">
            <v>OAﾌﾛｱｰ面</v>
          </cell>
          <cell r="E523">
            <v>421</v>
          </cell>
          <cell r="F523" t="str">
            <v>㎡</v>
          </cell>
          <cell r="G523">
            <v>0</v>
          </cell>
          <cell r="H523">
            <v>0</v>
          </cell>
        </row>
        <row r="524">
          <cell r="C524" t="str">
            <v>床OAﾌﾛｱｰ</v>
          </cell>
          <cell r="D524" t="str">
            <v>H=100</v>
          </cell>
          <cell r="E524">
            <v>421</v>
          </cell>
          <cell r="F524" t="str">
            <v>㎡</v>
          </cell>
          <cell r="G524">
            <v>0</v>
          </cell>
          <cell r="H524">
            <v>0</v>
          </cell>
        </row>
        <row r="525">
          <cell r="C525" t="str">
            <v>ビニル幅木張り</v>
          </cell>
          <cell r="D525" t="str">
            <v>H=75</v>
          </cell>
          <cell r="E525">
            <v>1941</v>
          </cell>
          <cell r="F525" t="str">
            <v>ｍ</v>
          </cell>
          <cell r="G525">
            <v>0</v>
          </cell>
          <cell r="H525">
            <v>0</v>
          </cell>
        </row>
        <row r="526">
          <cell r="C526" t="str">
            <v>ビニル幅木張り</v>
          </cell>
          <cell r="D526" t="str">
            <v>H=100</v>
          </cell>
          <cell r="E526">
            <v>17.600000000000001</v>
          </cell>
          <cell r="F526" t="str">
            <v>ｍ</v>
          </cell>
          <cell r="G526">
            <v>0</v>
          </cell>
          <cell r="H526">
            <v>0</v>
          </cell>
        </row>
        <row r="527">
          <cell r="C527" t="str">
            <v>壁石膏ﾎﾞｰﾄﾞ</v>
          </cell>
          <cell r="D527" t="str">
            <v>厚9.5+12.5  継目処理</v>
          </cell>
          <cell r="E527">
            <v>1875</v>
          </cell>
          <cell r="F527" t="str">
            <v>㎡</v>
          </cell>
          <cell r="G527">
            <v>0</v>
          </cell>
          <cell r="H527">
            <v>0</v>
          </cell>
        </row>
        <row r="528">
          <cell r="C528" t="str">
            <v>壁石膏ﾎﾞｰﾄﾞ</v>
          </cell>
          <cell r="D528" t="str">
            <v>厚9.5+12.5  突付け</v>
          </cell>
          <cell r="E528">
            <v>48.9</v>
          </cell>
          <cell r="F528" t="str">
            <v>㎡</v>
          </cell>
          <cell r="G528">
            <v>0</v>
          </cell>
          <cell r="H528">
            <v>0</v>
          </cell>
        </row>
        <row r="529">
          <cell r="C529" t="str">
            <v>壁石膏ﾎﾞｰﾄﾞ</v>
          </cell>
          <cell r="D529" t="str">
            <v>厚12.5  継目処理+GL工法</v>
          </cell>
          <cell r="E529">
            <v>303</v>
          </cell>
          <cell r="F529" t="str">
            <v>㎡</v>
          </cell>
          <cell r="G529">
            <v>0</v>
          </cell>
          <cell r="H529">
            <v>0</v>
          </cell>
        </row>
        <row r="530">
          <cell r="C530" t="str">
            <v>壁石膏ﾎﾞｰﾄﾞ</v>
          </cell>
          <cell r="D530" t="str">
            <v>厚12.5  突付け</v>
          </cell>
          <cell r="E530">
            <v>15.7</v>
          </cell>
          <cell r="F530" t="str">
            <v>㎡</v>
          </cell>
          <cell r="G530">
            <v>0</v>
          </cell>
          <cell r="H530">
            <v>0</v>
          </cell>
        </row>
        <row r="531">
          <cell r="C531" t="str">
            <v>壁珪酸ｶﾙｼｳﾑ板</v>
          </cell>
          <cell r="D531" t="str">
            <v>厚8  継目処理</v>
          </cell>
          <cell r="E531">
            <v>32.1</v>
          </cell>
          <cell r="F531" t="str">
            <v>㎡</v>
          </cell>
          <cell r="G531">
            <v>0</v>
          </cell>
          <cell r="H531">
            <v>0</v>
          </cell>
        </row>
        <row r="532">
          <cell r="C532" t="str">
            <v>壁珪酸ｶﾙｼｳﾑ板</v>
          </cell>
          <cell r="D532" t="str">
            <v>厚8  突付け</v>
          </cell>
          <cell r="E532">
            <v>228</v>
          </cell>
          <cell r="F532" t="str">
            <v>㎡</v>
          </cell>
          <cell r="G532">
            <v>0</v>
          </cell>
          <cell r="H532">
            <v>0</v>
          </cell>
        </row>
        <row r="533">
          <cell r="C533" t="str">
            <v>壁珪酸ｶﾙｼｳﾑ板</v>
          </cell>
          <cell r="D533" t="str">
            <v>厚8  突付け  ﾗﾜﾝ合板(T-1)厚25共</v>
          </cell>
          <cell r="E533">
            <v>50</v>
          </cell>
          <cell r="F533" t="str">
            <v>㎡</v>
          </cell>
          <cell r="G533">
            <v>0</v>
          </cell>
          <cell r="H533">
            <v>0</v>
          </cell>
        </row>
        <row r="534">
          <cell r="C534" t="str">
            <v>壁珪酸ｶﾙｼｳﾑ板</v>
          </cell>
          <cell r="D534" t="str">
            <v>厚8  突付け+GL工法</v>
          </cell>
          <cell r="E534">
            <v>2.4</v>
          </cell>
          <cell r="F534" t="str">
            <v>㎡</v>
          </cell>
          <cell r="G534">
            <v>0</v>
          </cell>
          <cell r="H534">
            <v>0</v>
          </cell>
        </row>
        <row r="535">
          <cell r="C535" t="str">
            <v>壁珪酸ｶﾙｼｳﾑ板</v>
          </cell>
          <cell r="D535" t="str">
            <v>厚35  突付け（天井内）</v>
          </cell>
          <cell r="E535">
            <v>217</v>
          </cell>
          <cell r="F535" t="str">
            <v>㎡</v>
          </cell>
          <cell r="G535">
            <v>0</v>
          </cell>
          <cell r="H535">
            <v>0</v>
          </cell>
        </row>
        <row r="536">
          <cell r="C536" t="str">
            <v>壁ﾋﾞﾆｰﾙｸﾛｽ</v>
          </cell>
          <cell r="D536">
            <v>107</v>
          </cell>
          <cell r="E536">
            <v>107</v>
          </cell>
          <cell r="F536" t="str">
            <v>㎡</v>
          </cell>
          <cell r="G536">
            <v>0</v>
          </cell>
          <cell r="H536">
            <v>0</v>
          </cell>
        </row>
        <row r="537">
          <cell r="C537" t="str">
            <v>天井ﾛｯｸｳｰﾙ吸音板</v>
          </cell>
          <cell r="D537" t="str">
            <v>厚12  石膏ﾎﾞｰﾄﾞ厚9.5共</v>
          </cell>
          <cell r="E537">
            <v>188</v>
          </cell>
          <cell r="F537" t="str">
            <v>㎡</v>
          </cell>
          <cell r="G537">
            <v>0</v>
          </cell>
          <cell r="H537">
            <v>0</v>
          </cell>
        </row>
        <row r="538">
          <cell r="C538" t="str">
            <v>天井ﾛｯｸｳｰﾙ吸音板</v>
          </cell>
          <cell r="D538" t="str">
            <v>厚12(ﾘﾌﾞ)  石膏ﾎﾞｰﾄﾞ厚9.5共</v>
          </cell>
          <cell r="E538">
            <v>125</v>
          </cell>
          <cell r="F538" t="str">
            <v>㎡</v>
          </cell>
          <cell r="G538">
            <v>0</v>
          </cell>
          <cell r="H538">
            <v>0</v>
          </cell>
        </row>
        <row r="539">
          <cell r="C539" t="str">
            <v>天井化粧石膏ﾎﾞｰﾄﾞ</v>
          </cell>
          <cell r="D539" t="str">
            <v>厚9.5</v>
          </cell>
          <cell r="E539">
            <v>2787</v>
          </cell>
          <cell r="F539" t="str">
            <v>㎡</v>
          </cell>
          <cell r="G539">
            <v>0</v>
          </cell>
          <cell r="H539">
            <v>0</v>
          </cell>
        </row>
        <row r="540">
          <cell r="C540" t="str">
            <v>天井珪酸ｶﾙｼｳﾑ板</v>
          </cell>
          <cell r="D540" t="str">
            <v>厚6  継目処理</v>
          </cell>
          <cell r="E540">
            <v>10</v>
          </cell>
          <cell r="F540" t="str">
            <v>㎡</v>
          </cell>
          <cell r="G540">
            <v>0</v>
          </cell>
          <cell r="H540">
            <v>0</v>
          </cell>
        </row>
        <row r="541">
          <cell r="C541" t="str">
            <v>下り天井石膏ﾎﾞｰﾄﾞ</v>
          </cell>
          <cell r="D541" t="str">
            <v>厚9.5+12.5  継目処理</v>
          </cell>
          <cell r="E541">
            <v>12.6</v>
          </cell>
          <cell r="F541" t="str">
            <v>㎡</v>
          </cell>
          <cell r="G541">
            <v>0</v>
          </cell>
          <cell r="H541">
            <v>0</v>
          </cell>
        </row>
        <row r="542">
          <cell r="C542" t="str">
            <v>下り天井珪酸ｶﾙｼｳﾑ板</v>
          </cell>
          <cell r="D542" t="str">
            <v>厚8  継目処理</v>
          </cell>
          <cell r="E542">
            <v>7.5</v>
          </cell>
          <cell r="F542" t="str">
            <v>㎡</v>
          </cell>
          <cell r="G542">
            <v>0</v>
          </cell>
          <cell r="H542">
            <v>0</v>
          </cell>
        </row>
        <row r="543">
          <cell r="C543" t="str">
            <v>耐火間仕切</v>
          </cell>
          <cell r="D543" t="str">
            <v>LGS  W=65  GPB厚15+15(両面)  1時間耐火</v>
          </cell>
          <cell r="E543">
            <v>745</v>
          </cell>
          <cell r="F543" t="str">
            <v>㎡</v>
          </cell>
          <cell r="G543">
            <v>0</v>
          </cell>
          <cell r="H543">
            <v>0</v>
          </cell>
        </row>
        <row r="544">
          <cell r="C544" t="str">
            <v>耐火間仕切</v>
          </cell>
          <cell r="D544" t="str">
            <v>LGS  W=65  GPB厚21+21(両面)  2時間耐火</v>
          </cell>
          <cell r="E544">
            <v>538</v>
          </cell>
          <cell r="F544" t="str">
            <v>㎡</v>
          </cell>
          <cell r="G544">
            <v>0</v>
          </cell>
          <cell r="H544">
            <v>0</v>
          </cell>
        </row>
        <row r="545">
          <cell r="C545" t="str">
            <v>SKﾗｲﾆﾝｸﾞ腰  珪酸ｶﾙｼｳﾑ板</v>
          </cell>
          <cell r="D545" t="str">
            <v>厚8  ﾗﾜﾝ合板(T-1)厚25共</v>
          </cell>
          <cell r="E545">
            <v>6.6</v>
          </cell>
          <cell r="F545" t="str">
            <v>㎡</v>
          </cell>
          <cell r="G545">
            <v>0</v>
          </cell>
          <cell r="H545">
            <v>0</v>
          </cell>
        </row>
        <row r="546">
          <cell r="C546" t="str">
            <v>ACW目隠ﾊﾟﾈﾙ
耐火ボード</v>
          </cell>
          <cell r="D546" t="str">
            <v>厚25</v>
          </cell>
          <cell r="E546">
            <v>52.9</v>
          </cell>
          <cell r="F546" t="str">
            <v>㎡</v>
          </cell>
          <cell r="G546">
            <v>0</v>
          </cell>
          <cell r="H546">
            <v>0</v>
          </cell>
        </row>
        <row r="547">
          <cell r="C547" t="str">
            <v>小　計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</row>
        <row r="549">
          <cell r="B549" t="str">
            <v>（19）雑</v>
          </cell>
        </row>
        <row r="550">
          <cell r="C550" t="str">
            <v>（外部）</v>
          </cell>
        </row>
        <row r="551">
          <cell r="C551" t="str">
            <v>床玉砂利敷き</v>
          </cell>
          <cell r="D551" t="str">
            <v>厚50</v>
          </cell>
          <cell r="E551">
            <v>41.7</v>
          </cell>
          <cell r="F551" t="str">
            <v>㎡</v>
          </cell>
          <cell r="G551">
            <v>0</v>
          </cell>
          <cell r="H551">
            <v>0</v>
          </cell>
        </row>
        <row r="552">
          <cell r="C552" t="str">
            <v>RF屋根防音パネル取設</v>
          </cell>
          <cell r="D552" t="str">
            <v>統一型金属吸音板  厚95
L=30490  H=3500</v>
          </cell>
          <cell r="E552" t="str">
            <v>一　式　</v>
          </cell>
          <cell r="F552">
            <v>3045300</v>
          </cell>
          <cell r="G552">
            <v>3045300</v>
          </cell>
          <cell r="H552">
            <v>3045300</v>
          </cell>
        </row>
        <row r="553">
          <cell r="C553" t="str">
            <v>4-7F ｸﾞﾘｰﾝﾃﾗｽ
ガラス入  手摺</v>
          </cell>
          <cell r="D553" t="str">
            <v>ｽﾁｰﾙ製  溶融亜鉛ﾒｯｷ
L2600XH1100</v>
          </cell>
          <cell r="E553">
            <v>8</v>
          </cell>
          <cell r="F553" t="str">
            <v>箇所</v>
          </cell>
          <cell r="G553">
            <v>0</v>
          </cell>
          <cell r="H553">
            <v>0</v>
          </cell>
        </row>
        <row r="554">
          <cell r="C554" t="str">
            <v>4-7F ｸﾞﾘｰﾝﾃﾗｽ
ガラス入  手摺</v>
          </cell>
          <cell r="D554" t="str">
            <v>ｽﾁｰﾙ製  溶融亜鉛ﾒｯｷ
L4790XH1100</v>
          </cell>
          <cell r="E554">
            <v>4</v>
          </cell>
          <cell r="F554" t="str">
            <v>箇所</v>
          </cell>
          <cell r="G554">
            <v>0</v>
          </cell>
          <cell r="H554">
            <v>0</v>
          </cell>
        </row>
        <row r="555">
          <cell r="C555" t="str">
            <v>3F ｸﾞﾘｰﾝﾃﾗｽ
ガラス入  手摺</v>
          </cell>
          <cell r="D555" t="str">
            <v>ｽﾁｰﾙ製  溶融亜鉛ﾒｯｷ
L(3650+7000+2150)XH1200</v>
          </cell>
          <cell r="E555">
            <v>1</v>
          </cell>
          <cell r="F555" t="str">
            <v>箇所</v>
          </cell>
          <cell r="G555">
            <v>0</v>
          </cell>
          <cell r="H555">
            <v>0</v>
          </cell>
        </row>
        <row r="556">
          <cell r="C556" t="str">
            <v>窓水切り製品代</v>
          </cell>
          <cell r="D556" t="str">
            <v>GCR製，ﾌｯ素樹脂塗装</v>
          </cell>
          <cell r="E556" t="str">
            <v>一　式</v>
          </cell>
          <cell r="F556">
            <v>5276800</v>
          </cell>
          <cell r="G556">
            <v>5276800</v>
          </cell>
          <cell r="H556">
            <v>5276800</v>
          </cell>
        </row>
        <row r="557">
          <cell r="C557" t="str">
            <v>窓水切り施工費</v>
          </cell>
          <cell r="D557" t="str">
            <v>一　式</v>
          </cell>
          <cell r="E557" t="str">
            <v>一　式</v>
          </cell>
          <cell r="F557">
            <v>2946200</v>
          </cell>
          <cell r="G557">
            <v>2946200</v>
          </cell>
          <cell r="H557">
            <v>2946200</v>
          </cell>
        </row>
        <row r="558">
          <cell r="C558" t="str">
            <v>消防隊進入口ﾏｰｸ</v>
          </cell>
          <cell r="D558">
            <v>55</v>
          </cell>
          <cell r="E558">
            <v>55</v>
          </cell>
          <cell r="F558" t="str">
            <v>箇所</v>
          </cell>
          <cell r="G558">
            <v>0</v>
          </cell>
          <cell r="H558">
            <v>0</v>
          </cell>
        </row>
        <row r="559">
          <cell r="C559" t="str">
            <v>（外　部）小　計</v>
          </cell>
          <cell r="D559">
            <v>11268300</v>
          </cell>
          <cell r="E559">
            <v>11268300</v>
          </cell>
          <cell r="F559">
            <v>11268300</v>
          </cell>
          <cell r="G559">
            <v>11268300</v>
          </cell>
          <cell r="H559">
            <v>11268300</v>
          </cell>
        </row>
        <row r="561">
          <cell r="C561" t="str">
            <v>（内　部）</v>
          </cell>
        </row>
        <row r="562">
          <cell r="C562" t="str">
            <v>壁断熱材吹付</v>
          </cell>
          <cell r="D562" t="str">
            <v>厚15</v>
          </cell>
          <cell r="E562">
            <v>1026</v>
          </cell>
          <cell r="F562" t="str">
            <v>㎡</v>
          </cell>
          <cell r="G562">
            <v>0</v>
          </cell>
          <cell r="H562">
            <v>0</v>
          </cell>
        </row>
        <row r="563">
          <cell r="C563" t="str">
            <v>天井ﾎﾟﾘｽﾁﾚﾝﾌｫｰﾑ保温材</v>
          </cell>
          <cell r="D563" t="str">
            <v>厚25</v>
          </cell>
          <cell r="E563">
            <v>832</v>
          </cell>
          <cell r="F563" t="str">
            <v>㎡</v>
          </cell>
          <cell r="G563">
            <v>0</v>
          </cell>
          <cell r="H563">
            <v>0</v>
          </cell>
        </row>
        <row r="564">
          <cell r="C564" t="str">
            <v>白板</v>
          </cell>
          <cell r="D564" t="str">
            <v>1200X900</v>
          </cell>
          <cell r="E564">
            <v>1</v>
          </cell>
          <cell r="F564" t="str">
            <v>箇所</v>
          </cell>
          <cell r="G564">
            <v>0</v>
          </cell>
          <cell r="H564">
            <v>0</v>
          </cell>
        </row>
        <row r="565">
          <cell r="C565" t="str">
            <v>白板</v>
          </cell>
          <cell r="D565" t="str">
            <v>2000X1000</v>
          </cell>
          <cell r="E565">
            <v>1</v>
          </cell>
          <cell r="F565" t="str">
            <v>箇所</v>
          </cell>
          <cell r="G565">
            <v>0</v>
          </cell>
          <cell r="H565">
            <v>0</v>
          </cell>
        </row>
        <row r="566">
          <cell r="C566" t="str">
            <v>白板</v>
          </cell>
          <cell r="D566" t="str">
            <v>2300X1500</v>
          </cell>
          <cell r="E566">
            <v>2</v>
          </cell>
          <cell r="F566" t="str">
            <v>箇所</v>
          </cell>
          <cell r="G566">
            <v>0</v>
          </cell>
          <cell r="H566">
            <v>0</v>
          </cell>
        </row>
        <row r="567">
          <cell r="C567" t="str">
            <v>白板</v>
          </cell>
          <cell r="D567" t="str">
            <v>2400X900</v>
          </cell>
          <cell r="E567">
            <v>1</v>
          </cell>
          <cell r="F567" t="str">
            <v>箇所</v>
          </cell>
          <cell r="G567">
            <v>0</v>
          </cell>
          <cell r="H567">
            <v>0</v>
          </cell>
        </row>
        <row r="568">
          <cell r="C568" t="str">
            <v>白板</v>
          </cell>
          <cell r="D568" t="str">
            <v>2400X1200</v>
          </cell>
          <cell r="E568">
            <v>4</v>
          </cell>
          <cell r="F568" t="str">
            <v>箇所</v>
          </cell>
          <cell r="G568">
            <v>0</v>
          </cell>
          <cell r="H568">
            <v>0</v>
          </cell>
        </row>
        <row r="569">
          <cell r="C569" t="str">
            <v>白板</v>
          </cell>
          <cell r="D569" t="str">
            <v>3600X1200</v>
          </cell>
          <cell r="E569">
            <v>4</v>
          </cell>
          <cell r="F569" t="str">
            <v>箇所</v>
          </cell>
          <cell r="G569">
            <v>0</v>
          </cell>
          <cell r="H569">
            <v>0</v>
          </cell>
        </row>
        <row r="570">
          <cell r="C570" t="str">
            <v>白板</v>
          </cell>
          <cell r="D570" t="str">
            <v>4500X1200</v>
          </cell>
          <cell r="E570">
            <v>4</v>
          </cell>
          <cell r="F570" t="str">
            <v>箇所</v>
          </cell>
          <cell r="G570">
            <v>0</v>
          </cell>
          <cell r="H570">
            <v>0</v>
          </cell>
        </row>
        <row r="571">
          <cell r="C571" t="str">
            <v>クレーン取設</v>
          </cell>
          <cell r="D571" t="str">
            <v>一　式</v>
          </cell>
          <cell r="E571" t="str">
            <v>一　式</v>
          </cell>
          <cell r="F571">
            <v>6163900</v>
          </cell>
          <cell r="G571">
            <v>6163900</v>
          </cell>
          <cell r="H571">
            <v>6163900</v>
          </cell>
        </row>
        <row r="572">
          <cell r="C572" t="str">
            <v>ｽﾗｲﾃﾞｨﾝｸﾞｳｫｰﾙ</v>
          </cell>
          <cell r="D572" t="str">
            <v>6240×3000</v>
          </cell>
          <cell r="E572" t="str">
            <v>一　式</v>
          </cell>
          <cell r="F572">
            <v>1053720</v>
          </cell>
          <cell r="G572">
            <v>1053720</v>
          </cell>
          <cell r="H572">
            <v>1053720</v>
          </cell>
        </row>
        <row r="573">
          <cell r="C573" t="str">
            <v>ｽﾁｰﾙﾊﾟｰﾃｨｼｮﾝ</v>
          </cell>
          <cell r="D573" t="str">
            <v>7150×2700</v>
          </cell>
          <cell r="E573" t="str">
            <v>一　式</v>
          </cell>
          <cell r="F573">
            <v>501210</v>
          </cell>
          <cell r="G573">
            <v>501210</v>
          </cell>
          <cell r="H573">
            <v>501210</v>
          </cell>
        </row>
        <row r="574">
          <cell r="C574" t="str">
            <v>ﾄｲﾚﾌﾞｰｽ</v>
          </cell>
          <cell r="D574" t="str">
            <v>H=1900  ﾒﾗﾐﾝ化粧合板
1ﾌﾞｰｽ･扉1ヶ所･延1.64m</v>
          </cell>
          <cell r="E574">
            <v>7</v>
          </cell>
          <cell r="F574" t="str">
            <v>箇所</v>
          </cell>
          <cell r="G574">
            <v>0</v>
          </cell>
          <cell r="H574">
            <v>0</v>
          </cell>
        </row>
        <row r="575">
          <cell r="C575" t="str">
            <v>ﾄｲﾚﾌﾞｰｽ</v>
          </cell>
          <cell r="D575" t="str">
            <v>H=1900  ﾒﾗﾐﾝ化粧合板
2ﾌﾞｰｽ･扉2ヶ所･延4.09m</v>
          </cell>
          <cell r="E575">
            <v>9</v>
          </cell>
          <cell r="F575" t="str">
            <v>箇所</v>
          </cell>
          <cell r="G575">
            <v>0</v>
          </cell>
          <cell r="H575">
            <v>0</v>
          </cell>
        </row>
        <row r="576">
          <cell r="C576" t="str">
            <v>ﾄｲﾚﾌﾞｰｽ</v>
          </cell>
          <cell r="D576" t="str">
            <v>H=1900  ﾒﾗﾐﾝ化粧合板
2ﾌﾞｰｽ･扉2ヶ所･延4.29m</v>
          </cell>
          <cell r="E576">
            <v>1</v>
          </cell>
          <cell r="F576" t="str">
            <v>箇所</v>
          </cell>
          <cell r="G576">
            <v>0</v>
          </cell>
          <cell r="H576">
            <v>0</v>
          </cell>
        </row>
        <row r="577">
          <cell r="C577" t="str">
            <v>ﾄｲﾚﾌﾞｰｽ</v>
          </cell>
          <cell r="D577" t="str">
            <v>H=1900  ﾒﾗﾐﾝ化粧合板
3ﾌﾞｰｽ･扉3ヶ所･延7.04m</v>
          </cell>
          <cell r="E577">
            <v>4</v>
          </cell>
          <cell r="F577" t="str">
            <v>箇所</v>
          </cell>
          <cell r="G577">
            <v>0</v>
          </cell>
          <cell r="H577">
            <v>0</v>
          </cell>
        </row>
        <row r="578">
          <cell r="C578" t="str">
            <v>洗面ｶｳﾝﾀｰ</v>
          </cell>
          <cell r="D578" t="str">
            <v xml:space="preserve">W1780XD600XH770
ｶｳﾝﾀｰ:人工大理石 </v>
          </cell>
          <cell r="E578">
            <v>6</v>
          </cell>
          <cell r="F578" t="str">
            <v>箇所</v>
          </cell>
          <cell r="G578">
            <v>0</v>
          </cell>
          <cell r="H578">
            <v>0</v>
          </cell>
        </row>
        <row r="579">
          <cell r="C579" t="str">
            <v>洗面ｶｳﾝﾀｰ</v>
          </cell>
          <cell r="D579" t="str">
            <v xml:space="preserve">W1800XD600XH770
ｶｳﾝﾀｰ:人工大理石 </v>
          </cell>
          <cell r="E579">
            <v>8</v>
          </cell>
          <cell r="F579" t="str">
            <v>箇所</v>
          </cell>
          <cell r="G579">
            <v>0</v>
          </cell>
          <cell r="H579">
            <v>0</v>
          </cell>
        </row>
        <row r="580">
          <cell r="C580" t="str">
            <v>防湿ｶｶﾞﾐ</v>
          </cell>
          <cell r="D580" t="str">
            <v>W1780XH1030  厚6
SUSﾌﾚｰﾑ</v>
          </cell>
          <cell r="E580">
            <v>6</v>
          </cell>
          <cell r="F580" t="str">
            <v>箇所</v>
          </cell>
          <cell r="G580">
            <v>0</v>
          </cell>
          <cell r="H580">
            <v>0</v>
          </cell>
        </row>
        <row r="581">
          <cell r="C581" t="str">
            <v>防湿ｶｶﾞﾐ</v>
          </cell>
          <cell r="D581" t="str">
            <v xml:space="preserve">W1800XH1030  厚6
SUSﾌﾚｰﾑ </v>
          </cell>
          <cell r="E581">
            <v>8</v>
          </cell>
          <cell r="F581" t="str">
            <v>箇所</v>
          </cell>
          <cell r="G581">
            <v>0</v>
          </cell>
          <cell r="H581">
            <v>0</v>
          </cell>
        </row>
        <row r="582">
          <cell r="C582" t="str">
            <v>洗面ｶｳﾝﾀｰ上部  照明ﾙｰﾊﾞｰ</v>
          </cell>
          <cell r="D582" t="str">
            <v>D=400  H=15
ﾌﾟﾗｽﾁｯｸ</v>
          </cell>
          <cell r="E582">
            <v>25.1</v>
          </cell>
          <cell r="F582" t="str">
            <v>ｍ</v>
          </cell>
          <cell r="G582">
            <v>0</v>
          </cell>
          <cell r="H582">
            <v>0</v>
          </cell>
        </row>
        <row r="583">
          <cell r="C583" t="str">
            <v>SKﾗｲﾆﾝｸﾞ甲板</v>
          </cell>
          <cell r="D583" t="str">
            <v>W930XD450  ﾒﾗﾐﾝ化粧合板ﾌﾗｯｼｭ  厚25</v>
          </cell>
          <cell r="E583">
            <v>1</v>
          </cell>
          <cell r="F583" t="str">
            <v>箇所</v>
          </cell>
          <cell r="G583">
            <v>0</v>
          </cell>
          <cell r="H583">
            <v>0</v>
          </cell>
        </row>
        <row r="584">
          <cell r="C584" t="str">
            <v>SKﾗｲﾆﾝｸﾞ甲板</v>
          </cell>
          <cell r="D584" t="str">
            <v>W950XD400  ﾒﾗﾐﾝ化粧合板ﾌﾗｯｼｭ  厚25</v>
          </cell>
          <cell r="E584">
            <v>1</v>
          </cell>
          <cell r="F584" t="str">
            <v>箇所</v>
          </cell>
          <cell r="G584">
            <v>0</v>
          </cell>
          <cell r="H584">
            <v>0</v>
          </cell>
        </row>
        <row r="585">
          <cell r="C585" t="str">
            <v>SKﾗｲﾆﾝｸﾞ甲板</v>
          </cell>
          <cell r="D585" t="str">
            <v>W950XD450  ﾒﾗﾐﾝ化粧合板ﾌﾗｯｼｭ  厚25</v>
          </cell>
          <cell r="E585">
            <v>1</v>
          </cell>
          <cell r="F585" t="str">
            <v>箇所</v>
          </cell>
          <cell r="G585">
            <v>0</v>
          </cell>
          <cell r="H585">
            <v>0</v>
          </cell>
        </row>
        <row r="586">
          <cell r="C586" t="str">
            <v>SKﾗｲﾆﾝｸﾞ甲板</v>
          </cell>
          <cell r="D586" t="str">
            <v>W950XD500  ﾒﾗﾐﾝ化粧合板ﾌﾗｯｼｭ  厚25</v>
          </cell>
          <cell r="E586">
            <v>1</v>
          </cell>
          <cell r="F586" t="str">
            <v>箇所</v>
          </cell>
          <cell r="G586">
            <v>0</v>
          </cell>
          <cell r="H586">
            <v>0</v>
          </cell>
        </row>
        <row r="587">
          <cell r="C587" t="str">
            <v>SKﾗｲﾆﾝｸﾞ甲板</v>
          </cell>
          <cell r="D587" t="str">
            <v>W950XD520  ﾒﾗﾐﾝ化粧合板ﾌﾗｯｼｭ  厚25</v>
          </cell>
          <cell r="E587">
            <v>1</v>
          </cell>
          <cell r="F587" t="str">
            <v>箇所</v>
          </cell>
          <cell r="G587">
            <v>0</v>
          </cell>
          <cell r="H587">
            <v>0</v>
          </cell>
        </row>
        <row r="588">
          <cell r="C588" t="str">
            <v>SKﾗｲﾆﾝｸﾞ甲板</v>
          </cell>
          <cell r="D588" t="str">
            <v>W950XD540  ﾒﾗﾐﾝ化粧合板ﾌﾗｯｼｭ  厚25</v>
          </cell>
          <cell r="E588">
            <v>2</v>
          </cell>
          <cell r="F588" t="str">
            <v>箇所</v>
          </cell>
          <cell r="G588">
            <v>0</v>
          </cell>
          <cell r="H588">
            <v>0</v>
          </cell>
        </row>
        <row r="589">
          <cell r="C589" t="str">
            <v>消火器ﾎﾞｯｸｽ</v>
          </cell>
          <cell r="D589">
            <v>14</v>
          </cell>
          <cell r="E589">
            <v>14</v>
          </cell>
          <cell r="F589" t="str">
            <v>箇所</v>
          </cell>
          <cell r="G589">
            <v>0</v>
          </cell>
          <cell r="H589">
            <v>0</v>
          </cell>
        </row>
        <row r="590">
          <cell r="C590" t="str">
            <v>流し台</v>
          </cell>
          <cell r="D590" t="str">
            <v>L=1200</v>
          </cell>
          <cell r="E590">
            <v>8</v>
          </cell>
          <cell r="F590" t="str">
            <v>箇所</v>
          </cell>
          <cell r="G590">
            <v>0</v>
          </cell>
          <cell r="H590">
            <v>0</v>
          </cell>
        </row>
        <row r="591">
          <cell r="C591" t="str">
            <v>ｺﾝﾛ台</v>
          </cell>
          <cell r="D591" t="str">
            <v>L=600</v>
          </cell>
          <cell r="E591">
            <v>8</v>
          </cell>
          <cell r="F591" t="str">
            <v>箇所</v>
          </cell>
          <cell r="G591">
            <v>0</v>
          </cell>
          <cell r="H591">
            <v>0</v>
          </cell>
        </row>
        <row r="592">
          <cell r="C592" t="str">
            <v>（内　部）小　計</v>
          </cell>
          <cell r="D592">
            <v>7718830</v>
          </cell>
          <cell r="E592">
            <v>7718830</v>
          </cell>
          <cell r="F592">
            <v>7718830</v>
          </cell>
          <cell r="G592">
            <v>7718830</v>
          </cell>
          <cell r="H592">
            <v>7718830</v>
          </cell>
        </row>
        <row r="594">
          <cell r="C594" t="str">
            <v>小　計</v>
          </cell>
          <cell r="D594">
            <v>18987130</v>
          </cell>
          <cell r="E594">
            <v>18987130</v>
          </cell>
          <cell r="F594">
            <v>18987130</v>
          </cell>
          <cell r="G594">
            <v>18987130</v>
          </cell>
          <cell r="H594">
            <v>18987130</v>
          </cell>
        </row>
        <row r="596">
          <cell r="C596" t="str">
            <v>Ⅰ.建築工事直接工事費計</v>
          </cell>
          <cell r="D596">
            <v>141474940</v>
          </cell>
          <cell r="E596">
            <v>141474940</v>
          </cell>
          <cell r="F596">
            <v>141474940</v>
          </cell>
          <cell r="G596">
            <v>141474940</v>
          </cell>
          <cell r="H596">
            <v>141474940</v>
          </cell>
        </row>
        <row r="598">
          <cell r="B598" t="str">
            <v>Ⅱ.土木工事</v>
          </cell>
        </row>
        <row r="599">
          <cell r="B599" t="str">
            <v>1．道路</v>
          </cell>
        </row>
        <row r="600">
          <cell r="B600" t="str">
            <v>（1）土工</v>
          </cell>
        </row>
        <row r="601">
          <cell r="C601" t="str">
            <v>切土－盛土</v>
          </cell>
          <cell r="D601" t="str">
            <v>ブルドーザ押土</v>
          </cell>
          <cell r="E601">
            <v>599</v>
          </cell>
          <cell r="F601" t="str">
            <v>ｍ3</v>
          </cell>
          <cell r="G601">
            <v>0</v>
          </cell>
          <cell r="H601">
            <v>0</v>
          </cell>
        </row>
        <row r="602">
          <cell r="C602" t="str">
            <v>切土－不用土処分</v>
          </cell>
          <cell r="D602" t="str">
            <v>ダンプトラック運搬
L=7Km</v>
          </cell>
          <cell r="E602">
            <v>660</v>
          </cell>
          <cell r="F602" t="str">
            <v>ｍ3</v>
          </cell>
          <cell r="G602">
            <v>0</v>
          </cell>
          <cell r="H602">
            <v>0</v>
          </cell>
        </row>
        <row r="603">
          <cell r="C603" t="str">
            <v>捨土料金</v>
          </cell>
          <cell r="D603">
            <v>660</v>
          </cell>
          <cell r="E603">
            <v>660</v>
          </cell>
          <cell r="F603" t="str">
            <v>ｍ3</v>
          </cell>
          <cell r="G603">
            <v>0</v>
          </cell>
          <cell r="H603">
            <v>0</v>
          </cell>
        </row>
        <row r="604">
          <cell r="C604" t="str">
            <v>小計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</row>
        <row r="606">
          <cell r="B606" t="str">
            <v>（2）法面保護</v>
          </cell>
        </row>
        <row r="607">
          <cell r="C607" t="str">
            <v>法面整形</v>
          </cell>
          <cell r="D607" t="str">
            <v>切土面</v>
          </cell>
          <cell r="E607">
            <v>84.2</v>
          </cell>
          <cell r="F607" t="str">
            <v>㎡</v>
          </cell>
          <cell r="G607">
            <v>0</v>
          </cell>
          <cell r="H607">
            <v>0</v>
          </cell>
        </row>
        <row r="608">
          <cell r="C608" t="str">
            <v>法面整形</v>
          </cell>
          <cell r="D608" t="str">
            <v>盛土面</v>
          </cell>
          <cell r="E608">
            <v>128</v>
          </cell>
          <cell r="F608" t="str">
            <v>㎡</v>
          </cell>
          <cell r="G608">
            <v>0</v>
          </cell>
          <cell r="H608">
            <v>0</v>
          </cell>
        </row>
        <row r="609">
          <cell r="C609" t="str">
            <v>小計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</row>
        <row r="611">
          <cell r="B611" t="str">
            <v>（3）舗装</v>
          </cell>
        </row>
        <row r="612">
          <cell r="C612" t="str">
            <v>アスファルト舗装表層工</v>
          </cell>
          <cell r="D612" t="str">
            <v>車道 厚5㎝
密粒アスコン</v>
          </cell>
          <cell r="E612">
            <v>1159</v>
          </cell>
          <cell r="F612" t="str">
            <v>㎡</v>
          </cell>
          <cell r="G612">
            <v>0</v>
          </cell>
          <cell r="H612">
            <v>0</v>
          </cell>
        </row>
        <row r="613">
          <cell r="C613" t="str">
            <v>車道路盤工</v>
          </cell>
          <cell r="D613" t="str">
            <v>厚15㎝
再生クラシャラン</v>
          </cell>
          <cell r="E613">
            <v>1159</v>
          </cell>
          <cell r="F613" t="str">
            <v>㎡</v>
          </cell>
          <cell r="G613">
            <v>0</v>
          </cell>
          <cell r="H613">
            <v>0</v>
          </cell>
        </row>
        <row r="614">
          <cell r="C614" t="str">
            <v>インターロッキングブロック工</v>
          </cell>
          <cell r="D614" t="str">
            <v xml:space="preserve">車道部 </v>
          </cell>
          <cell r="E614">
            <v>172</v>
          </cell>
          <cell r="F614" t="str">
            <v>㎡</v>
          </cell>
          <cell r="G614">
            <v>0</v>
          </cell>
          <cell r="H614">
            <v>0</v>
          </cell>
        </row>
        <row r="615">
          <cell r="C615" t="str">
            <v>インターロッキングブロック工</v>
          </cell>
          <cell r="D615" t="str">
            <v>歩道部</v>
          </cell>
          <cell r="E615">
            <v>234</v>
          </cell>
          <cell r="F615" t="str">
            <v>㎡</v>
          </cell>
          <cell r="G615">
            <v>0</v>
          </cell>
          <cell r="H615">
            <v>0</v>
          </cell>
        </row>
        <row r="616">
          <cell r="C616" t="str">
            <v>歩道路盤工</v>
          </cell>
          <cell r="D616" t="str">
            <v>厚10㎝
再生クラシャラン</v>
          </cell>
          <cell r="E616">
            <v>406</v>
          </cell>
          <cell r="F616" t="str">
            <v>㎡</v>
          </cell>
          <cell r="G616">
            <v>0</v>
          </cell>
          <cell r="H616">
            <v>0</v>
          </cell>
        </row>
        <row r="617">
          <cell r="C617" t="str">
            <v>小計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</row>
        <row r="619">
          <cell r="B619" t="str">
            <v>（4）舗装補修</v>
          </cell>
        </row>
        <row r="620">
          <cell r="C620" t="str">
            <v>アスファルト舗装打換え工</v>
          </cell>
          <cell r="D620" t="str">
            <v>車道部，既設撤去共</v>
          </cell>
          <cell r="E620">
            <v>127</v>
          </cell>
          <cell r="F620" t="str">
            <v>㎡</v>
          </cell>
          <cell r="G620">
            <v>0</v>
          </cell>
          <cell r="H620">
            <v>0</v>
          </cell>
        </row>
        <row r="621">
          <cell r="C621" t="str">
            <v>車道路盤工</v>
          </cell>
          <cell r="D621" t="str">
            <v>厚15㎝
再生クラシャラン</v>
          </cell>
          <cell r="E621">
            <v>127</v>
          </cell>
          <cell r="F621" t="str">
            <v>㎡</v>
          </cell>
          <cell r="G621">
            <v>0</v>
          </cell>
          <cell r="H621">
            <v>0</v>
          </cell>
        </row>
        <row r="622">
          <cell r="C622" t="str">
            <v>アスファルト舗装打換え工</v>
          </cell>
          <cell r="D622" t="str">
            <v>歩道部，既設撤去共</v>
          </cell>
          <cell r="E622">
            <v>30.5</v>
          </cell>
          <cell r="F622" t="str">
            <v>㎡</v>
          </cell>
          <cell r="G622">
            <v>0</v>
          </cell>
          <cell r="H622">
            <v>0</v>
          </cell>
        </row>
        <row r="623">
          <cell r="C623" t="str">
            <v>歩道路盤工</v>
          </cell>
          <cell r="D623" t="str">
            <v>厚10㎝
再生クラシャラン</v>
          </cell>
          <cell r="E623">
            <v>30.5</v>
          </cell>
          <cell r="F623" t="str">
            <v>㎡</v>
          </cell>
          <cell r="G623">
            <v>0</v>
          </cell>
          <cell r="H623">
            <v>0</v>
          </cell>
        </row>
        <row r="624">
          <cell r="C624" t="str">
            <v>インターロッキングブロック工</v>
          </cell>
          <cell r="D624" t="str">
            <v>歩道部</v>
          </cell>
          <cell r="E624">
            <v>14.6</v>
          </cell>
          <cell r="F624" t="str">
            <v>㎡</v>
          </cell>
          <cell r="G624">
            <v>0</v>
          </cell>
          <cell r="H624">
            <v>0</v>
          </cell>
        </row>
        <row r="625">
          <cell r="C625" t="str">
            <v>歩道路盤工</v>
          </cell>
          <cell r="D625" t="str">
            <v>厚10㎝
再生クラシャラン</v>
          </cell>
          <cell r="E625">
            <v>14.6</v>
          </cell>
          <cell r="F625" t="str">
            <v>㎡</v>
          </cell>
          <cell r="G625">
            <v>0</v>
          </cell>
          <cell r="H625">
            <v>0</v>
          </cell>
        </row>
        <row r="626">
          <cell r="C626" t="str">
            <v>小計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</row>
        <row r="628">
          <cell r="B628" t="str">
            <v>（5）付属施設</v>
          </cell>
        </row>
        <row r="629">
          <cell r="C629" t="str">
            <v>プレキャストＬ形側溝</v>
          </cell>
          <cell r="D629" t="str">
            <v>Ｌ-250Ｂ</v>
          </cell>
          <cell r="E629">
            <v>80.400000000000006</v>
          </cell>
          <cell r="F629" t="str">
            <v>ｍ</v>
          </cell>
          <cell r="G629">
            <v>0</v>
          </cell>
          <cell r="H629">
            <v>0</v>
          </cell>
        </row>
        <row r="630">
          <cell r="C630" t="str">
            <v>プレキャストＬ形側溝</v>
          </cell>
          <cell r="D630" t="str">
            <v>切下げ（斜め，平）</v>
          </cell>
          <cell r="E630">
            <v>31.5</v>
          </cell>
          <cell r="F630" t="str">
            <v>ｍ</v>
          </cell>
          <cell r="G630">
            <v>0</v>
          </cell>
          <cell r="H630">
            <v>0</v>
          </cell>
        </row>
        <row r="631">
          <cell r="C631" t="str">
            <v>歩車道境界ブロック</v>
          </cell>
          <cell r="D631" t="str">
            <v>A種150/170×200×600</v>
          </cell>
          <cell r="E631">
            <v>119</v>
          </cell>
          <cell r="F631" t="str">
            <v>ｍ</v>
          </cell>
          <cell r="G631">
            <v>0</v>
          </cell>
          <cell r="H631">
            <v>0</v>
          </cell>
        </row>
        <row r="632">
          <cell r="C632" t="str">
            <v>歩車道境界ブロック</v>
          </cell>
          <cell r="D632" t="str">
            <v>切下げ（斜め，平）</v>
          </cell>
          <cell r="E632">
            <v>5.3</v>
          </cell>
          <cell r="F632" t="str">
            <v>ｍ</v>
          </cell>
          <cell r="G632">
            <v>0</v>
          </cell>
          <cell r="H632">
            <v>0</v>
          </cell>
        </row>
        <row r="633">
          <cell r="C633" t="str">
            <v>地先境界ブロック</v>
          </cell>
          <cell r="D633" t="str">
            <v>A種120×120×600</v>
          </cell>
          <cell r="E633">
            <v>76.7</v>
          </cell>
          <cell r="F633" t="str">
            <v>ｍ</v>
          </cell>
          <cell r="G633">
            <v>0</v>
          </cell>
          <cell r="H633">
            <v>0</v>
          </cell>
        </row>
        <row r="634">
          <cell r="C634" t="str">
            <v>地先境界ブロック</v>
          </cell>
          <cell r="D634" t="str">
            <v>面取り</v>
          </cell>
          <cell r="E634">
            <v>135</v>
          </cell>
          <cell r="F634" t="str">
            <v>ｍ</v>
          </cell>
          <cell r="G634">
            <v>0</v>
          </cell>
          <cell r="H634">
            <v>0</v>
          </cell>
        </row>
        <row r="635">
          <cell r="C635" t="str">
            <v>ガードレール</v>
          </cell>
          <cell r="D635">
            <v>33</v>
          </cell>
          <cell r="E635">
            <v>33</v>
          </cell>
          <cell r="F635" t="str">
            <v>ｍ</v>
          </cell>
          <cell r="G635">
            <v>0</v>
          </cell>
          <cell r="H635">
            <v>0</v>
          </cell>
        </row>
        <row r="636">
          <cell r="C636" t="str">
            <v>ガードパイプ</v>
          </cell>
          <cell r="D636" t="str">
            <v>600×600</v>
          </cell>
          <cell r="E636">
            <v>18</v>
          </cell>
          <cell r="F636" t="str">
            <v>ｍ</v>
          </cell>
          <cell r="G636">
            <v>0</v>
          </cell>
          <cell r="H636">
            <v>0</v>
          </cell>
        </row>
        <row r="637">
          <cell r="C637" t="str">
            <v>区画線工</v>
          </cell>
          <cell r="D637" t="str">
            <v>実線，W=10㎝</v>
          </cell>
          <cell r="E637">
            <v>102</v>
          </cell>
          <cell r="F637" t="str">
            <v>ｍ</v>
          </cell>
          <cell r="G637">
            <v>0</v>
          </cell>
          <cell r="H637">
            <v>0</v>
          </cell>
        </row>
        <row r="638">
          <cell r="C638" t="str">
            <v>車止め設置(固定式)</v>
          </cell>
          <cell r="D638" t="str">
            <v>メッキ鋼管 H=600</v>
          </cell>
          <cell r="E638">
            <v>31</v>
          </cell>
          <cell r="F638" t="str">
            <v>箇所</v>
          </cell>
          <cell r="G638">
            <v>0</v>
          </cell>
          <cell r="H638">
            <v>0</v>
          </cell>
        </row>
        <row r="639">
          <cell r="C639" t="str">
            <v>サイン</v>
          </cell>
          <cell r="D639" t="str">
            <v>車椅子用駐車ますマーク  ステンレス製</v>
          </cell>
          <cell r="E639">
            <v>1</v>
          </cell>
          <cell r="F639" t="str">
            <v>箇所</v>
          </cell>
          <cell r="G639">
            <v>0</v>
          </cell>
          <cell r="H639">
            <v>0</v>
          </cell>
        </row>
        <row r="640">
          <cell r="C640" t="str">
            <v>小計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</row>
        <row r="642">
          <cell r="B642" t="str">
            <v>（6）その他</v>
          </cell>
        </row>
        <row r="643">
          <cell r="C643" t="str">
            <v>舗装版切断</v>
          </cell>
          <cell r="D643">
            <v>18</v>
          </cell>
          <cell r="E643">
            <v>18</v>
          </cell>
          <cell r="F643" t="str">
            <v>ｍ</v>
          </cell>
          <cell r="G643">
            <v>0</v>
          </cell>
          <cell r="H643">
            <v>0</v>
          </cell>
        </row>
        <row r="644">
          <cell r="C644" t="str">
            <v>アスファルト舗装撤去</v>
          </cell>
          <cell r="D644" t="str">
            <v>厚5㎝</v>
          </cell>
          <cell r="E644">
            <v>138</v>
          </cell>
          <cell r="F644" t="str">
            <v>㎡</v>
          </cell>
          <cell r="G644">
            <v>0</v>
          </cell>
          <cell r="H644">
            <v>0</v>
          </cell>
        </row>
        <row r="645">
          <cell r="C645" t="str">
            <v>地先境界ブロック撤去</v>
          </cell>
          <cell r="D645">
            <v>6.4</v>
          </cell>
          <cell r="E645">
            <v>6.4</v>
          </cell>
          <cell r="F645" t="str">
            <v>ｍ</v>
          </cell>
          <cell r="G645">
            <v>0</v>
          </cell>
          <cell r="H645">
            <v>0</v>
          </cell>
        </row>
        <row r="646">
          <cell r="C646" t="str">
            <v>歩車道境界ブロック撤去</v>
          </cell>
          <cell r="D646">
            <v>6.2</v>
          </cell>
          <cell r="E646">
            <v>6.2</v>
          </cell>
          <cell r="F646" t="str">
            <v>ｍ</v>
          </cell>
          <cell r="G646">
            <v>0</v>
          </cell>
          <cell r="H646">
            <v>0</v>
          </cell>
        </row>
        <row r="647">
          <cell r="C647" t="str">
            <v>現場打ちＬ形側溝撤去</v>
          </cell>
          <cell r="D647">
            <v>13.9</v>
          </cell>
          <cell r="E647">
            <v>13.9</v>
          </cell>
          <cell r="F647" t="str">
            <v>ｍ</v>
          </cell>
          <cell r="G647">
            <v>0</v>
          </cell>
          <cell r="H647">
            <v>0</v>
          </cell>
        </row>
        <row r="648">
          <cell r="C648" t="str">
            <v>ガラ処理</v>
          </cell>
          <cell r="D648" t="str">
            <v>一　式</v>
          </cell>
          <cell r="E648" t="str">
            <v>一　式</v>
          </cell>
          <cell r="F648">
            <v>99600</v>
          </cell>
          <cell r="G648">
            <v>99600</v>
          </cell>
          <cell r="H648">
            <v>99600</v>
          </cell>
        </row>
        <row r="649">
          <cell r="C649" t="str">
            <v>小計</v>
          </cell>
          <cell r="D649">
            <v>99600</v>
          </cell>
          <cell r="E649">
            <v>99600</v>
          </cell>
          <cell r="F649">
            <v>99600</v>
          </cell>
          <cell r="G649">
            <v>99600</v>
          </cell>
          <cell r="H649">
            <v>99600</v>
          </cell>
        </row>
        <row r="651">
          <cell r="C651" t="str">
            <v>１.道路 小計</v>
          </cell>
          <cell r="D651">
            <v>99600</v>
          </cell>
          <cell r="E651">
            <v>99600</v>
          </cell>
          <cell r="F651">
            <v>99600</v>
          </cell>
          <cell r="G651">
            <v>99600</v>
          </cell>
          <cell r="H651">
            <v>99600</v>
          </cell>
        </row>
        <row r="653">
          <cell r="B653" t="str">
            <v>２．排 水</v>
          </cell>
        </row>
        <row r="654">
          <cell r="B654" t="str">
            <v>（1）土工</v>
          </cell>
        </row>
        <row r="655">
          <cell r="C655" t="str">
            <v>根切り</v>
          </cell>
          <cell r="D655" t="str">
            <v>掘削工法：OPEN掘削
土質：粘性土</v>
          </cell>
          <cell r="E655">
            <v>418</v>
          </cell>
          <cell r="F655" t="str">
            <v>ｍ3</v>
          </cell>
          <cell r="G655">
            <v>0</v>
          </cell>
          <cell r="H655">
            <v>0</v>
          </cell>
        </row>
        <row r="656">
          <cell r="C656" t="str">
            <v>基面整正工</v>
          </cell>
          <cell r="D656">
            <v>374</v>
          </cell>
          <cell r="E656">
            <v>374</v>
          </cell>
          <cell r="F656" t="str">
            <v>㎡</v>
          </cell>
          <cell r="G656">
            <v>0</v>
          </cell>
          <cell r="H656">
            <v>0</v>
          </cell>
        </row>
        <row r="657">
          <cell r="C657" t="str">
            <v>埋戻し</v>
          </cell>
          <cell r="D657" t="str">
            <v>掘削工法：OPEN掘削
土質：粘性土</v>
          </cell>
          <cell r="E657">
            <v>260</v>
          </cell>
          <cell r="F657" t="str">
            <v>ｍ3</v>
          </cell>
          <cell r="G657">
            <v>0</v>
          </cell>
          <cell r="H657">
            <v>0</v>
          </cell>
        </row>
        <row r="658">
          <cell r="C658" t="str">
            <v>不用土処分</v>
          </cell>
          <cell r="D658" t="str">
            <v>ダンプトラック運搬
L=7Km</v>
          </cell>
          <cell r="E658">
            <v>158</v>
          </cell>
          <cell r="F658" t="str">
            <v>ｍ3</v>
          </cell>
          <cell r="G658">
            <v>0</v>
          </cell>
          <cell r="H658">
            <v>0</v>
          </cell>
        </row>
        <row r="659">
          <cell r="C659" t="str">
            <v>捨土料金</v>
          </cell>
          <cell r="D659">
            <v>158</v>
          </cell>
          <cell r="E659">
            <v>158</v>
          </cell>
          <cell r="F659" t="str">
            <v>ｍ3</v>
          </cell>
          <cell r="G659">
            <v>0</v>
          </cell>
          <cell r="H659">
            <v>0</v>
          </cell>
        </row>
        <row r="660">
          <cell r="C660" t="str">
            <v>小計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</row>
        <row r="662">
          <cell r="B662" t="str">
            <v>（2）排水路</v>
          </cell>
        </row>
        <row r="663">
          <cell r="C663" t="str">
            <v>ﾌﾟﾚｷｬｽﾄＵ形側溝(U240・蓋付）</v>
          </cell>
          <cell r="D663">
            <v>7</v>
          </cell>
          <cell r="E663">
            <v>7</v>
          </cell>
          <cell r="F663" t="str">
            <v>ｍ</v>
          </cell>
          <cell r="G663">
            <v>0</v>
          </cell>
          <cell r="H663">
            <v>0</v>
          </cell>
        </row>
        <row r="664">
          <cell r="C664" t="str">
            <v>ﾌﾟﾚｷｬｽﾄＵ形側溝(U240・蓋なし）</v>
          </cell>
          <cell r="D664">
            <v>33.9</v>
          </cell>
          <cell r="E664">
            <v>33.9</v>
          </cell>
          <cell r="F664" t="str">
            <v>ｍ</v>
          </cell>
          <cell r="G664">
            <v>0</v>
          </cell>
          <cell r="H664">
            <v>0</v>
          </cell>
        </row>
        <row r="665">
          <cell r="C665" t="str">
            <v>プレキャストＵ形横断溝</v>
          </cell>
          <cell r="D665" t="str">
            <v>U-240-T20
グレーチング固定共</v>
          </cell>
          <cell r="E665">
            <v>8.1</v>
          </cell>
          <cell r="F665" t="str">
            <v>ｍ</v>
          </cell>
          <cell r="G665">
            <v>0</v>
          </cell>
          <cell r="H665">
            <v>0</v>
          </cell>
        </row>
        <row r="666">
          <cell r="C666" t="str">
            <v>Ｕ形側溝端部工</v>
          </cell>
          <cell r="D666">
            <v>2</v>
          </cell>
          <cell r="E666">
            <v>2</v>
          </cell>
          <cell r="F666" t="str">
            <v>箇所</v>
          </cell>
          <cell r="G666">
            <v>0</v>
          </cell>
          <cell r="H666">
            <v>0</v>
          </cell>
        </row>
        <row r="667">
          <cell r="C667" t="str">
            <v>Ｕ形横断溝端部工</v>
          </cell>
          <cell r="D667">
            <v>1</v>
          </cell>
          <cell r="E667">
            <v>1</v>
          </cell>
          <cell r="F667" t="str">
            <v>箇所</v>
          </cell>
          <cell r="G667">
            <v>0</v>
          </cell>
          <cell r="H667">
            <v>0</v>
          </cell>
        </row>
        <row r="668">
          <cell r="C668" t="str">
            <v>管きょ工 塩ビ管φ150</v>
          </cell>
          <cell r="D668" t="str">
            <v>雨水排水，砂基礎
下水道用塩ビ管</v>
          </cell>
          <cell r="E668">
            <v>22.2</v>
          </cell>
          <cell r="F668" t="str">
            <v>ｍ</v>
          </cell>
          <cell r="G668">
            <v>0</v>
          </cell>
          <cell r="H668">
            <v>0</v>
          </cell>
        </row>
        <row r="669">
          <cell r="C669" t="str">
            <v>管きょ工 塩ビ管φ150</v>
          </cell>
          <cell r="D669" t="str">
            <v>汚水排水，砂基礎
下水道用塩ビ管</v>
          </cell>
          <cell r="E669">
            <v>22.2</v>
          </cell>
          <cell r="F669" t="str">
            <v>ｍ</v>
          </cell>
          <cell r="G669">
            <v>0</v>
          </cell>
          <cell r="H669">
            <v>0</v>
          </cell>
        </row>
        <row r="670">
          <cell r="C670" t="str">
            <v>管きょ工 塩ビ管φ150</v>
          </cell>
          <cell r="D670" t="str">
            <v>実験排水，砂基礎
下水道用塩ビ管</v>
          </cell>
          <cell r="E670">
            <v>19.899999999999999</v>
          </cell>
          <cell r="F670" t="str">
            <v>ｍ</v>
          </cell>
          <cell r="G670">
            <v>0</v>
          </cell>
          <cell r="H670">
            <v>0</v>
          </cell>
        </row>
        <row r="671">
          <cell r="C671" t="str">
            <v>管きょ工 塩ビ管φ200</v>
          </cell>
          <cell r="D671" t="str">
            <v>雨水排水，砂基礎
下水道用塩ビ管</v>
          </cell>
          <cell r="E671">
            <v>206</v>
          </cell>
          <cell r="F671" t="str">
            <v>ｍ</v>
          </cell>
          <cell r="G671">
            <v>0</v>
          </cell>
          <cell r="H671">
            <v>0</v>
          </cell>
        </row>
        <row r="672">
          <cell r="C672" t="str">
            <v>管きょ工 塩ビ管φ200</v>
          </cell>
          <cell r="D672" t="str">
            <v>汚水排水，砂基礎
下水道用塩ビ管</v>
          </cell>
          <cell r="E672">
            <v>72.099999999999994</v>
          </cell>
          <cell r="F672" t="str">
            <v>ｍ</v>
          </cell>
          <cell r="G672">
            <v>0</v>
          </cell>
          <cell r="H672">
            <v>0</v>
          </cell>
        </row>
        <row r="673">
          <cell r="C673" t="str">
            <v>管きょ工 塩ビ管φ200</v>
          </cell>
          <cell r="D673" t="str">
            <v>実験排水，砂基礎
下水道用塩ビ管</v>
          </cell>
          <cell r="E673">
            <v>184</v>
          </cell>
          <cell r="F673" t="str">
            <v>ｍ</v>
          </cell>
          <cell r="G673">
            <v>0</v>
          </cell>
          <cell r="H673">
            <v>0</v>
          </cell>
        </row>
        <row r="674">
          <cell r="C674" t="str">
            <v>管きょ工 塩ビ管φ200</v>
          </cell>
          <cell r="D674" t="str">
            <v>雨水排水本管，砂基礎
下水道用塩ビ管</v>
          </cell>
          <cell r="E674">
            <v>21.6</v>
          </cell>
          <cell r="F674" t="str">
            <v>ｍ</v>
          </cell>
          <cell r="G674">
            <v>0</v>
          </cell>
          <cell r="H674">
            <v>0</v>
          </cell>
        </row>
        <row r="675">
          <cell r="C675" t="str">
            <v>１号組立人孔（雨水用）</v>
          </cell>
          <cell r="D675" t="str">
            <v>№1-9</v>
          </cell>
          <cell r="E675">
            <v>1</v>
          </cell>
          <cell r="F675" t="str">
            <v>箇所</v>
          </cell>
          <cell r="G675">
            <v>0</v>
          </cell>
          <cell r="H675">
            <v>0</v>
          </cell>
        </row>
        <row r="676">
          <cell r="C676" t="str">
            <v>１号組立人孔（雨水用）</v>
          </cell>
          <cell r="D676" t="str">
            <v>№3-5</v>
          </cell>
          <cell r="E676">
            <v>1</v>
          </cell>
          <cell r="F676" t="str">
            <v>箇所</v>
          </cell>
          <cell r="G676">
            <v>0</v>
          </cell>
          <cell r="H676">
            <v>0</v>
          </cell>
        </row>
        <row r="677">
          <cell r="C677" t="str">
            <v>１号組立人孔（汚水用）</v>
          </cell>
          <cell r="D677" t="str">
            <v>№6・9・12</v>
          </cell>
          <cell r="E677">
            <v>3</v>
          </cell>
          <cell r="F677" t="str">
            <v>箇所</v>
          </cell>
          <cell r="G677">
            <v>0</v>
          </cell>
          <cell r="H677">
            <v>0</v>
          </cell>
        </row>
        <row r="678">
          <cell r="C678" t="str">
            <v>１号組立人孔（汚水用）</v>
          </cell>
          <cell r="D678" t="str">
            <v>№7</v>
          </cell>
          <cell r="E678">
            <v>1</v>
          </cell>
          <cell r="F678" t="str">
            <v>箇所</v>
          </cell>
          <cell r="G678">
            <v>0</v>
          </cell>
          <cell r="H678">
            <v>0</v>
          </cell>
        </row>
        <row r="679">
          <cell r="C679" t="str">
            <v>１号組立人孔（汚水用）</v>
          </cell>
          <cell r="D679" t="str">
            <v>№8</v>
          </cell>
          <cell r="E679">
            <v>1</v>
          </cell>
          <cell r="F679" t="str">
            <v>箇所</v>
          </cell>
          <cell r="G679">
            <v>0</v>
          </cell>
          <cell r="H679">
            <v>0</v>
          </cell>
        </row>
        <row r="680">
          <cell r="C680" t="str">
            <v>雨水桝Ａ　　ａﾀｲﾌﾟ</v>
          </cell>
          <cell r="D680" t="str">
            <v>400×400</v>
          </cell>
          <cell r="E680">
            <v>7</v>
          </cell>
          <cell r="F680" t="str">
            <v>箇所</v>
          </cell>
          <cell r="G680">
            <v>0</v>
          </cell>
          <cell r="H680">
            <v>0</v>
          </cell>
        </row>
        <row r="681">
          <cell r="C681" t="str">
            <v>雨水桝Ａ　　ｂﾀｲﾌﾟ</v>
          </cell>
          <cell r="D681" t="str">
            <v>600×600</v>
          </cell>
          <cell r="E681">
            <v>5</v>
          </cell>
          <cell r="F681" t="str">
            <v>箇所</v>
          </cell>
          <cell r="G681">
            <v>0</v>
          </cell>
          <cell r="H681">
            <v>0</v>
          </cell>
        </row>
        <row r="682">
          <cell r="C682" t="str">
            <v>雨水桝Ａ　　ｃﾀｲﾌﾟ</v>
          </cell>
          <cell r="D682" t="str">
            <v>800×800</v>
          </cell>
          <cell r="E682">
            <v>1</v>
          </cell>
          <cell r="F682" t="str">
            <v>箇所</v>
          </cell>
          <cell r="G682">
            <v>0</v>
          </cell>
          <cell r="H682">
            <v>0</v>
          </cell>
        </row>
        <row r="683">
          <cell r="C683" t="str">
            <v>雨水桝Ｂ　ｂ-1ﾀｲﾌﾟ</v>
          </cell>
          <cell r="D683" t="str">
            <v>600×600</v>
          </cell>
          <cell r="E683">
            <v>1</v>
          </cell>
          <cell r="F683" t="str">
            <v>箇所</v>
          </cell>
          <cell r="G683">
            <v>0</v>
          </cell>
          <cell r="H683">
            <v>0</v>
          </cell>
        </row>
        <row r="684">
          <cell r="C684" t="str">
            <v>雨水桝Ｂ　ｂ-2ﾀｲﾌﾟ</v>
          </cell>
          <cell r="D684" t="str">
            <v>600×600</v>
          </cell>
          <cell r="E684">
            <v>2</v>
          </cell>
          <cell r="F684" t="str">
            <v>箇所</v>
          </cell>
          <cell r="G684">
            <v>0</v>
          </cell>
          <cell r="H684">
            <v>0</v>
          </cell>
        </row>
        <row r="685">
          <cell r="C685" t="str">
            <v>Ｌ形街渠桝</v>
          </cell>
          <cell r="D685">
            <v>8</v>
          </cell>
          <cell r="E685">
            <v>8</v>
          </cell>
          <cell r="F685" t="str">
            <v>箇所</v>
          </cell>
          <cell r="G685">
            <v>0</v>
          </cell>
          <cell r="H685">
            <v>0</v>
          </cell>
        </row>
        <row r="686">
          <cell r="C686" t="str">
            <v>汚水桝　　ａﾀｲﾌﾟ</v>
          </cell>
          <cell r="D686" t="str">
            <v>400×400</v>
          </cell>
          <cell r="E686">
            <v>5</v>
          </cell>
          <cell r="F686" t="str">
            <v>箇所</v>
          </cell>
          <cell r="G686">
            <v>0</v>
          </cell>
          <cell r="H686">
            <v>0</v>
          </cell>
        </row>
        <row r="687">
          <cell r="C687" t="str">
            <v>汚水桝　　ｂﾀｲﾌﾟ</v>
          </cell>
          <cell r="D687" t="str">
            <v>600×600</v>
          </cell>
          <cell r="E687">
            <v>3</v>
          </cell>
          <cell r="F687" t="str">
            <v>箇所</v>
          </cell>
          <cell r="G687">
            <v>0</v>
          </cell>
          <cell r="H687">
            <v>0</v>
          </cell>
        </row>
        <row r="688">
          <cell r="C688" t="str">
            <v>実験排水桝　　ａﾀｲﾌﾟ</v>
          </cell>
          <cell r="D688" t="str">
            <v>400×400</v>
          </cell>
          <cell r="E688">
            <v>4</v>
          </cell>
          <cell r="F688" t="str">
            <v>箇所</v>
          </cell>
          <cell r="G688">
            <v>0</v>
          </cell>
          <cell r="H688">
            <v>0</v>
          </cell>
        </row>
        <row r="689">
          <cell r="C689" t="str">
            <v>実験排水桝　　ｂﾀｲﾌﾟ</v>
          </cell>
          <cell r="D689" t="str">
            <v>600×600</v>
          </cell>
          <cell r="E689">
            <v>8</v>
          </cell>
          <cell r="F689" t="str">
            <v>箇所</v>
          </cell>
          <cell r="G689">
            <v>0</v>
          </cell>
          <cell r="H689">
            <v>0</v>
          </cell>
        </row>
        <row r="690">
          <cell r="C690" t="str">
            <v>実験排水桝　　ｃﾀｲﾌﾟ</v>
          </cell>
          <cell r="D690" t="str">
            <v>800×800</v>
          </cell>
          <cell r="E690">
            <v>3</v>
          </cell>
          <cell r="F690" t="str">
            <v>箇所</v>
          </cell>
          <cell r="G690">
            <v>0</v>
          </cell>
          <cell r="H690">
            <v>0</v>
          </cell>
        </row>
        <row r="691">
          <cell r="C691" t="str">
            <v>実験排水モニター槽</v>
          </cell>
          <cell r="D691">
            <v>1</v>
          </cell>
          <cell r="E691">
            <v>1</v>
          </cell>
          <cell r="F691" t="str">
            <v>箇所</v>
          </cell>
          <cell r="G691">
            <v>0</v>
          </cell>
          <cell r="H691">
            <v>0</v>
          </cell>
        </row>
        <row r="692">
          <cell r="C692" t="str">
            <v>実験排水槽</v>
          </cell>
          <cell r="D692">
            <v>1</v>
          </cell>
          <cell r="E692">
            <v>1</v>
          </cell>
          <cell r="F692" t="str">
            <v>箇所</v>
          </cell>
          <cell r="G692">
            <v>0</v>
          </cell>
          <cell r="H692">
            <v>0</v>
          </cell>
        </row>
        <row r="693">
          <cell r="C693" t="str">
            <v>小計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</row>
        <row r="695">
          <cell r="B695" t="str">
            <v>（3）その他</v>
          </cell>
        </row>
        <row r="696">
          <cell r="C696" t="str">
            <v>既設人孔嵩上げ</v>
          </cell>
          <cell r="D696" t="str">
            <v>H=540</v>
          </cell>
          <cell r="E696">
            <v>1</v>
          </cell>
          <cell r="F696" t="str">
            <v>箇所</v>
          </cell>
          <cell r="G696">
            <v>0</v>
          </cell>
          <cell r="H696">
            <v>0</v>
          </cell>
        </row>
        <row r="697">
          <cell r="C697" t="str">
            <v>既設人孔嵩上げ</v>
          </cell>
          <cell r="D697" t="str">
            <v>H=430</v>
          </cell>
          <cell r="E697">
            <v>1</v>
          </cell>
          <cell r="F697" t="str">
            <v>箇所</v>
          </cell>
          <cell r="G697">
            <v>0</v>
          </cell>
          <cell r="H697">
            <v>0</v>
          </cell>
        </row>
        <row r="698">
          <cell r="C698" t="str">
            <v>既設人孔嵩下げ</v>
          </cell>
          <cell r="D698" t="str">
            <v>H=1,390</v>
          </cell>
          <cell r="E698">
            <v>1</v>
          </cell>
          <cell r="F698" t="str">
            <v>箇所</v>
          </cell>
          <cell r="G698">
            <v>0</v>
          </cell>
          <cell r="H698">
            <v>0</v>
          </cell>
        </row>
        <row r="699">
          <cell r="C699" t="str">
            <v>Ｕ形側溝撤去</v>
          </cell>
          <cell r="D699">
            <v>6.4</v>
          </cell>
          <cell r="E699">
            <v>6.4</v>
          </cell>
          <cell r="F699" t="str">
            <v>ｍ</v>
          </cell>
          <cell r="G699">
            <v>0</v>
          </cell>
          <cell r="H699">
            <v>0</v>
          </cell>
        </row>
        <row r="700">
          <cell r="C700" t="str">
            <v>Ｕ形横断溝撤去</v>
          </cell>
          <cell r="D700">
            <v>6.5</v>
          </cell>
          <cell r="E700">
            <v>6.5</v>
          </cell>
          <cell r="F700" t="str">
            <v>ｍ</v>
          </cell>
          <cell r="G700">
            <v>0</v>
          </cell>
          <cell r="H700">
            <v>0</v>
          </cell>
        </row>
        <row r="701">
          <cell r="C701" t="str">
            <v>ガラ処理</v>
          </cell>
          <cell r="D701" t="str">
            <v>一　式</v>
          </cell>
          <cell r="E701" t="str">
            <v>一　式</v>
          </cell>
          <cell r="F701">
            <v>10200</v>
          </cell>
          <cell r="G701">
            <v>10200</v>
          </cell>
          <cell r="H701">
            <v>10200</v>
          </cell>
        </row>
        <row r="702">
          <cell r="C702" t="str">
            <v>小計</v>
          </cell>
          <cell r="D702">
            <v>10200</v>
          </cell>
          <cell r="E702">
            <v>10200</v>
          </cell>
          <cell r="F702">
            <v>10200</v>
          </cell>
          <cell r="G702">
            <v>10200</v>
          </cell>
          <cell r="H702">
            <v>10200</v>
          </cell>
        </row>
        <row r="704">
          <cell r="C704" t="str">
            <v>２.排水 小計</v>
          </cell>
          <cell r="D704">
            <v>10200</v>
          </cell>
          <cell r="E704">
            <v>10200</v>
          </cell>
          <cell r="F704">
            <v>10200</v>
          </cell>
          <cell r="G704">
            <v>10200</v>
          </cell>
          <cell r="H704">
            <v>10200</v>
          </cell>
        </row>
        <row r="706">
          <cell r="B706" t="str">
            <v>３．共同溝</v>
          </cell>
        </row>
        <row r="707">
          <cell r="B707" t="str">
            <v>（1）仮設工</v>
          </cell>
        </row>
        <row r="708">
          <cell r="C708" t="str">
            <v>水替工</v>
          </cell>
          <cell r="D708" t="str">
            <v>一　式</v>
          </cell>
          <cell r="E708" t="str">
            <v>一　式</v>
          </cell>
          <cell r="F708">
            <v>84900</v>
          </cell>
          <cell r="G708">
            <v>84900</v>
          </cell>
          <cell r="H708">
            <v>84900</v>
          </cell>
        </row>
        <row r="709">
          <cell r="C709" t="str">
            <v>土留工</v>
          </cell>
          <cell r="D709" t="str">
            <v>一　式</v>
          </cell>
          <cell r="E709" t="str">
            <v>一　式</v>
          </cell>
          <cell r="F709">
            <v>762700</v>
          </cell>
          <cell r="G709">
            <v>762700</v>
          </cell>
          <cell r="H709">
            <v>762700</v>
          </cell>
        </row>
        <row r="710">
          <cell r="C710" t="str">
            <v>覆工板工</v>
          </cell>
          <cell r="D710" t="str">
            <v>一　式</v>
          </cell>
          <cell r="E710" t="str">
            <v>一　式</v>
          </cell>
          <cell r="F710">
            <v>265800</v>
          </cell>
          <cell r="G710">
            <v>265800</v>
          </cell>
          <cell r="H710">
            <v>265800</v>
          </cell>
        </row>
        <row r="711">
          <cell r="C711" t="str">
            <v>支保工</v>
          </cell>
          <cell r="D711">
            <v>359</v>
          </cell>
          <cell r="E711">
            <v>359</v>
          </cell>
          <cell r="F711" t="str">
            <v>空m3</v>
          </cell>
          <cell r="G711">
            <v>0</v>
          </cell>
          <cell r="H711">
            <v>0</v>
          </cell>
        </row>
        <row r="712">
          <cell r="C712" t="str">
            <v>小計</v>
          </cell>
          <cell r="D712">
            <v>1113400</v>
          </cell>
          <cell r="E712">
            <v>1113400</v>
          </cell>
          <cell r="F712">
            <v>1113400</v>
          </cell>
          <cell r="G712">
            <v>1113400</v>
          </cell>
          <cell r="H712">
            <v>1113400</v>
          </cell>
        </row>
        <row r="714">
          <cell r="B714" t="str">
            <v>（2）土工</v>
          </cell>
        </row>
        <row r="715">
          <cell r="C715" t="str">
            <v>根切り</v>
          </cell>
          <cell r="D715" t="str">
            <v>掘削工法：矢板掘削
土質：粘性土</v>
          </cell>
          <cell r="E715">
            <v>313</v>
          </cell>
          <cell r="F715" t="str">
            <v>ｍ3</v>
          </cell>
          <cell r="G715">
            <v>0</v>
          </cell>
          <cell r="H715">
            <v>0</v>
          </cell>
        </row>
        <row r="716">
          <cell r="C716" t="str">
            <v>根切り</v>
          </cell>
          <cell r="D716" t="str">
            <v>掘削工法：OPEN掘削
土質：粘性土</v>
          </cell>
          <cell r="E716">
            <v>2439</v>
          </cell>
          <cell r="F716" t="str">
            <v>ｍ3</v>
          </cell>
          <cell r="G716">
            <v>0</v>
          </cell>
          <cell r="H716">
            <v>0</v>
          </cell>
        </row>
        <row r="717">
          <cell r="C717" t="str">
            <v>基面整正工</v>
          </cell>
          <cell r="D717">
            <v>377</v>
          </cell>
          <cell r="E717">
            <v>377</v>
          </cell>
          <cell r="F717" t="str">
            <v>㎡</v>
          </cell>
          <cell r="G717">
            <v>0</v>
          </cell>
          <cell r="H717">
            <v>0</v>
          </cell>
        </row>
        <row r="718">
          <cell r="C718" t="str">
            <v>埋戻し</v>
          </cell>
          <cell r="D718" t="str">
            <v>掘削工法：OPEN掘削
土質：粘性土</v>
          </cell>
          <cell r="E718">
            <v>2020</v>
          </cell>
          <cell r="F718" t="str">
            <v>ｍ3</v>
          </cell>
          <cell r="G718">
            <v>0</v>
          </cell>
          <cell r="H718">
            <v>0</v>
          </cell>
        </row>
        <row r="719">
          <cell r="C719" t="str">
            <v>不用土処分</v>
          </cell>
          <cell r="D719" t="str">
            <v>ダンプトラック運搬
L=7Km</v>
          </cell>
          <cell r="E719">
            <v>732</v>
          </cell>
          <cell r="F719" t="str">
            <v>ｍ3</v>
          </cell>
          <cell r="G719">
            <v>0</v>
          </cell>
          <cell r="H719">
            <v>0</v>
          </cell>
        </row>
        <row r="720">
          <cell r="C720" t="str">
            <v>捨土料金</v>
          </cell>
          <cell r="D720">
            <v>732</v>
          </cell>
          <cell r="E720">
            <v>732</v>
          </cell>
          <cell r="F720" t="str">
            <v>ｍ3</v>
          </cell>
          <cell r="G720">
            <v>0</v>
          </cell>
          <cell r="H720">
            <v>0</v>
          </cell>
        </row>
        <row r="721">
          <cell r="C721" t="str">
            <v>小計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</row>
        <row r="723">
          <cell r="B723" t="str">
            <v>（3）函きょ工</v>
          </cell>
        </row>
        <row r="724">
          <cell r="C724" t="str">
            <v>BX-002</v>
          </cell>
          <cell r="D724" t="str">
            <v>2.0×2.0</v>
          </cell>
          <cell r="E724">
            <v>78.099999999999994</v>
          </cell>
          <cell r="F724" t="str">
            <v>ｍ</v>
          </cell>
          <cell r="G724">
            <v>0</v>
          </cell>
          <cell r="H724">
            <v>0</v>
          </cell>
        </row>
        <row r="725">
          <cell r="C725" t="str">
            <v>BXL-002</v>
          </cell>
          <cell r="D725" t="str">
            <v>90°部，2.0×2.0</v>
          </cell>
          <cell r="E725">
            <v>1</v>
          </cell>
          <cell r="F725" t="str">
            <v>箇所</v>
          </cell>
          <cell r="G725">
            <v>0</v>
          </cell>
          <cell r="H725">
            <v>0</v>
          </cell>
        </row>
        <row r="726">
          <cell r="C726" t="str">
            <v>BXL-002</v>
          </cell>
          <cell r="D726" t="str">
            <v>45°部，2.0×2.0</v>
          </cell>
          <cell r="E726">
            <v>1</v>
          </cell>
          <cell r="F726" t="str">
            <v>箇所</v>
          </cell>
          <cell r="G726">
            <v>0</v>
          </cell>
          <cell r="H726">
            <v>0</v>
          </cell>
        </row>
        <row r="727">
          <cell r="C727" t="str">
            <v>小計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</row>
        <row r="729">
          <cell r="B729" t="str">
            <v>（4）その他</v>
          </cell>
        </row>
        <row r="730">
          <cell r="C730" t="str">
            <v>目地工</v>
          </cell>
          <cell r="D730">
            <v>10</v>
          </cell>
          <cell r="E730">
            <v>10</v>
          </cell>
          <cell r="F730" t="str">
            <v>箇所</v>
          </cell>
          <cell r="G730">
            <v>0</v>
          </cell>
          <cell r="H730">
            <v>0</v>
          </cell>
        </row>
        <row r="731">
          <cell r="C731" t="str">
            <v>取りこわし工</v>
          </cell>
          <cell r="D731">
            <v>1</v>
          </cell>
          <cell r="E731">
            <v>1</v>
          </cell>
          <cell r="F731" t="str">
            <v>ｍ3</v>
          </cell>
          <cell r="G731">
            <v>0</v>
          </cell>
          <cell r="H731">
            <v>0</v>
          </cell>
        </row>
        <row r="732">
          <cell r="C732" t="str">
            <v>ガラ処理</v>
          </cell>
          <cell r="D732" t="str">
            <v>一　式</v>
          </cell>
          <cell r="E732" t="str">
            <v>一　式</v>
          </cell>
          <cell r="F732">
            <v>8600</v>
          </cell>
          <cell r="G732">
            <v>8600</v>
          </cell>
          <cell r="H732">
            <v>8600</v>
          </cell>
        </row>
        <row r="733">
          <cell r="C733" t="str">
            <v>小計</v>
          </cell>
          <cell r="D733">
            <v>8600</v>
          </cell>
          <cell r="E733">
            <v>8600</v>
          </cell>
          <cell r="F733">
            <v>8600</v>
          </cell>
          <cell r="G733">
            <v>8600</v>
          </cell>
          <cell r="H733">
            <v>8600</v>
          </cell>
        </row>
        <row r="735">
          <cell r="C735" t="str">
            <v>３.共同溝 小計</v>
          </cell>
          <cell r="D735">
            <v>1122000</v>
          </cell>
          <cell r="E735">
            <v>1122000</v>
          </cell>
          <cell r="F735">
            <v>1122000</v>
          </cell>
          <cell r="G735">
            <v>1122000</v>
          </cell>
          <cell r="H735">
            <v>1122000</v>
          </cell>
        </row>
        <row r="737">
          <cell r="B737" t="str">
            <v>４.擁壁</v>
          </cell>
        </row>
        <row r="738">
          <cell r="B738" t="str">
            <v>（1）土工</v>
          </cell>
        </row>
        <row r="739">
          <cell r="C739" t="str">
            <v>根切り</v>
          </cell>
          <cell r="D739" t="str">
            <v>土質：粘性土</v>
          </cell>
          <cell r="E739">
            <v>771</v>
          </cell>
          <cell r="F739" t="str">
            <v>ｍ3</v>
          </cell>
          <cell r="G739">
            <v>0</v>
          </cell>
          <cell r="H739">
            <v>0</v>
          </cell>
        </row>
        <row r="740">
          <cell r="C740" t="str">
            <v>基面整正工</v>
          </cell>
          <cell r="D740">
            <v>251</v>
          </cell>
          <cell r="E740">
            <v>251</v>
          </cell>
          <cell r="F740" t="str">
            <v>㎡</v>
          </cell>
          <cell r="G740">
            <v>0</v>
          </cell>
          <cell r="H740">
            <v>0</v>
          </cell>
        </row>
        <row r="741">
          <cell r="C741" t="str">
            <v>埋戻し</v>
          </cell>
          <cell r="D741">
            <v>471</v>
          </cell>
          <cell r="E741">
            <v>471</v>
          </cell>
          <cell r="F741" t="str">
            <v>ｍ3</v>
          </cell>
          <cell r="G741">
            <v>0</v>
          </cell>
          <cell r="H741">
            <v>0</v>
          </cell>
        </row>
        <row r="742">
          <cell r="C742" t="str">
            <v>不用土処分</v>
          </cell>
          <cell r="D742" t="str">
            <v>ダンプトラック運搬
L=7Km</v>
          </cell>
          <cell r="E742">
            <v>300</v>
          </cell>
          <cell r="F742" t="str">
            <v>ｍ3</v>
          </cell>
          <cell r="G742">
            <v>0</v>
          </cell>
          <cell r="H742">
            <v>0</v>
          </cell>
        </row>
        <row r="743">
          <cell r="C743" t="str">
            <v>捨土料金</v>
          </cell>
          <cell r="D743">
            <v>300</v>
          </cell>
          <cell r="E743">
            <v>300</v>
          </cell>
          <cell r="F743" t="str">
            <v>ｍ3</v>
          </cell>
          <cell r="G743">
            <v>0</v>
          </cell>
          <cell r="H743">
            <v>0</v>
          </cell>
        </row>
        <row r="744">
          <cell r="C744" t="str">
            <v>小計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</row>
        <row r="746">
          <cell r="B746" t="str">
            <v>（2）緑化ブロック擁壁</v>
          </cell>
        </row>
        <row r="747">
          <cell r="C747" t="str">
            <v>緑化ｺﾝｸﾘｰﾄﾌﾞﾛｯｸ積基礎工</v>
          </cell>
          <cell r="D747" t="str">
            <v>Ａ</v>
          </cell>
          <cell r="E747">
            <v>22.4</v>
          </cell>
          <cell r="F747" t="str">
            <v>ｍ</v>
          </cell>
          <cell r="G747">
            <v>0</v>
          </cell>
          <cell r="H747">
            <v>0</v>
          </cell>
        </row>
        <row r="748">
          <cell r="C748" t="str">
            <v>緑化ｺﾝｸﾘｰﾄﾌﾞﾛｯｸ積基礎工</v>
          </cell>
          <cell r="D748" t="str">
            <v>Ｂ</v>
          </cell>
          <cell r="E748">
            <v>49.6</v>
          </cell>
          <cell r="F748" t="str">
            <v>ｍ</v>
          </cell>
          <cell r="G748">
            <v>0</v>
          </cell>
          <cell r="H748">
            <v>0</v>
          </cell>
        </row>
        <row r="749">
          <cell r="C749" t="str">
            <v>緑化ｺﾝｸﾘｰﾄﾌﾞﾛｯｸ積基礎工</v>
          </cell>
          <cell r="D749" t="str">
            <v>Ｃ</v>
          </cell>
          <cell r="E749">
            <v>32.1</v>
          </cell>
          <cell r="F749" t="str">
            <v>ｍ</v>
          </cell>
          <cell r="G749">
            <v>0</v>
          </cell>
          <cell r="H749">
            <v>0</v>
          </cell>
        </row>
        <row r="750">
          <cell r="C750" t="str">
            <v>緑化ｺﾝｸﾘｰﾄﾌﾞﾛｯｸ積基礎工</v>
          </cell>
          <cell r="D750" t="str">
            <v>Ｄ</v>
          </cell>
          <cell r="E750">
            <v>24.9</v>
          </cell>
          <cell r="F750" t="str">
            <v>ｍ</v>
          </cell>
          <cell r="G750">
            <v>0</v>
          </cell>
          <cell r="H750">
            <v>0</v>
          </cell>
        </row>
        <row r="751">
          <cell r="C751" t="str">
            <v>緑化ｺﾝｸﾘｰﾄﾌﾞﾛｯｸ積工</v>
          </cell>
          <cell r="D751" t="str">
            <v>Ａ</v>
          </cell>
          <cell r="E751">
            <v>41.8</v>
          </cell>
          <cell r="F751" t="str">
            <v>㎡</v>
          </cell>
          <cell r="G751">
            <v>0</v>
          </cell>
          <cell r="H751">
            <v>0</v>
          </cell>
        </row>
        <row r="752">
          <cell r="C752" t="str">
            <v>緑化ｺﾝｸﾘｰﾄﾌﾞﾛｯｸ積工</v>
          </cell>
          <cell r="D752" t="str">
            <v>Ｂ</v>
          </cell>
          <cell r="E752">
            <v>238</v>
          </cell>
          <cell r="F752" t="str">
            <v>㎡</v>
          </cell>
          <cell r="G752">
            <v>0</v>
          </cell>
          <cell r="H752">
            <v>0</v>
          </cell>
        </row>
        <row r="753">
          <cell r="C753" t="str">
            <v>緑化ｺﾝｸﾘｰﾄﾌﾞﾛｯｸ積工</v>
          </cell>
          <cell r="D753" t="str">
            <v>Ｃ</v>
          </cell>
          <cell r="E753">
            <v>95.7</v>
          </cell>
          <cell r="F753" t="str">
            <v>㎡</v>
          </cell>
          <cell r="G753">
            <v>0</v>
          </cell>
          <cell r="H753">
            <v>0</v>
          </cell>
        </row>
        <row r="754">
          <cell r="C754" t="str">
            <v>緑化ｺﾝｸﾘｰﾄﾌﾞﾛｯｸ積工</v>
          </cell>
          <cell r="D754" t="str">
            <v>Ｄ</v>
          </cell>
          <cell r="E754">
            <v>62.8</v>
          </cell>
          <cell r="F754" t="str">
            <v>㎡</v>
          </cell>
          <cell r="G754">
            <v>0</v>
          </cell>
          <cell r="H754">
            <v>0</v>
          </cell>
        </row>
        <row r="755">
          <cell r="C755" t="str">
            <v>小計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</row>
        <row r="757">
          <cell r="B757" t="str">
            <v>（3）コンクリート擁壁</v>
          </cell>
        </row>
        <row r="758">
          <cell r="C758" t="str">
            <v>鉄筋ｺﾝｸﾘｰﾄ花壇擁壁</v>
          </cell>
          <cell r="D758" t="str">
            <v>H=500程度</v>
          </cell>
          <cell r="E758">
            <v>53.6</v>
          </cell>
          <cell r="F758" t="str">
            <v>ｍ</v>
          </cell>
          <cell r="G758">
            <v>0</v>
          </cell>
          <cell r="H758">
            <v>0</v>
          </cell>
        </row>
        <row r="759">
          <cell r="C759" t="str">
            <v>鉄筋ｺﾝｸﾘｰﾄＬ形擁壁</v>
          </cell>
          <cell r="D759" t="str">
            <v>①Ａタイプ</v>
          </cell>
          <cell r="E759" t="str">
            <v>一　式</v>
          </cell>
          <cell r="F759">
            <v>132300</v>
          </cell>
          <cell r="G759">
            <v>132300</v>
          </cell>
          <cell r="H759">
            <v>132300</v>
          </cell>
        </row>
        <row r="760">
          <cell r="C760" t="str">
            <v>鉄筋ｺﾝｸﾘｰﾄＬ形擁壁</v>
          </cell>
          <cell r="D760" t="str">
            <v>①Ｂタイプ</v>
          </cell>
          <cell r="E760" t="str">
            <v>一　式</v>
          </cell>
          <cell r="F760">
            <v>463700</v>
          </cell>
          <cell r="G760">
            <v>463700</v>
          </cell>
          <cell r="H760">
            <v>463700</v>
          </cell>
        </row>
        <row r="761">
          <cell r="C761" t="str">
            <v>鉄筋ｺﾝｸﾘｰﾄＬ形擁壁</v>
          </cell>
          <cell r="D761" t="str">
            <v>①Ｃタイプ</v>
          </cell>
          <cell r="E761" t="str">
            <v>一　式</v>
          </cell>
          <cell r="F761">
            <v>274600</v>
          </cell>
          <cell r="G761">
            <v>274600</v>
          </cell>
          <cell r="H761">
            <v>274600</v>
          </cell>
        </row>
        <row r="762">
          <cell r="C762" t="str">
            <v>鉄筋ｺﾝｸﾘｰﾄＬ形擁壁</v>
          </cell>
          <cell r="D762" t="str">
            <v>②タイプ</v>
          </cell>
          <cell r="E762" t="str">
            <v>一　式</v>
          </cell>
          <cell r="F762">
            <v>168200</v>
          </cell>
          <cell r="G762">
            <v>168200</v>
          </cell>
          <cell r="H762">
            <v>168200</v>
          </cell>
        </row>
        <row r="763">
          <cell r="C763" t="str">
            <v>小計</v>
          </cell>
          <cell r="D763">
            <v>1038800</v>
          </cell>
          <cell r="E763">
            <v>1038800</v>
          </cell>
          <cell r="F763">
            <v>1038800</v>
          </cell>
          <cell r="G763">
            <v>1038800</v>
          </cell>
          <cell r="H763">
            <v>1038800</v>
          </cell>
        </row>
        <row r="765">
          <cell r="B765" t="str">
            <v>（4）その他</v>
          </cell>
        </row>
        <row r="766">
          <cell r="C766" t="str">
            <v>格子型フェンス</v>
          </cell>
          <cell r="D766" t="str">
            <v>Ｈ＝1200</v>
          </cell>
          <cell r="E766">
            <v>4</v>
          </cell>
          <cell r="F766" t="str">
            <v>ｍ</v>
          </cell>
          <cell r="G766">
            <v>0</v>
          </cell>
          <cell r="H766">
            <v>0</v>
          </cell>
        </row>
        <row r="767">
          <cell r="C767" t="str">
            <v>小計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</row>
        <row r="769">
          <cell r="C769" t="str">
            <v>４.擁壁 小計</v>
          </cell>
          <cell r="D769">
            <v>1038800</v>
          </cell>
          <cell r="E769">
            <v>1038800</v>
          </cell>
          <cell r="F769">
            <v>1038800</v>
          </cell>
          <cell r="G769">
            <v>1038800</v>
          </cell>
          <cell r="H769">
            <v>1038800</v>
          </cell>
        </row>
        <row r="771">
          <cell r="C771" t="str">
            <v>Ⅱ.土木工事直接工事費計</v>
          </cell>
          <cell r="D771">
            <v>2270600</v>
          </cell>
          <cell r="E771">
            <v>2270600</v>
          </cell>
          <cell r="F771">
            <v>2270600</v>
          </cell>
          <cell r="G771">
            <v>2270600</v>
          </cell>
          <cell r="H771">
            <v>2270600</v>
          </cell>
        </row>
        <row r="774">
          <cell r="C774" t="str">
            <v>直接工事費計</v>
          </cell>
          <cell r="D774">
            <v>143745540</v>
          </cell>
          <cell r="E774">
            <v>143745540</v>
          </cell>
          <cell r="F774">
            <v>143745540</v>
          </cell>
          <cell r="G774">
            <v>143745540</v>
          </cell>
          <cell r="H774">
            <v>143745540</v>
          </cell>
        </row>
        <row r="776">
          <cell r="B776" t="str">
            <v>（Ｂ）共通費</v>
          </cell>
        </row>
        <row r="777">
          <cell r="B777" t="str">
            <v>（1）総合仮設</v>
          </cell>
        </row>
        <row r="778">
          <cell r="C778" t="str">
            <v>総合仮設</v>
          </cell>
          <cell r="D778" t="str">
            <v>一　式</v>
          </cell>
          <cell r="E778" t="str">
            <v>一　式</v>
          </cell>
        </row>
        <row r="779">
          <cell r="C779" t="str">
            <v>小　　計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</row>
        <row r="781">
          <cell r="B781" t="str">
            <v>（2）諸経費</v>
          </cell>
        </row>
        <row r="782">
          <cell r="C782" t="str">
            <v>現場経費</v>
          </cell>
          <cell r="D782" t="str">
            <v>一　式</v>
          </cell>
          <cell r="E782" t="str">
            <v>一　式</v>
          </cell>
        </row>
        <row r="783">
          <cell r="C783" t="str">
            <v>一般管理費</v>
          </cell>
          <cell r="D783" t="str">
            <v>一　式</v>
          </cell>
          <cell r="E783" t="str">
            <v>一　式</v>
          </cell>
        </row>
        <row r="784">
          <cell r="C784" t="str">
            <v>小　　計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</row>
        <row r="786">
          <cell r="C786" t="str">
            <v>共  通  費  計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</row>
        <row r="788">
          <cell r="C788" t="str">
            <v>合　　計</v>
          </cell>
          <cell r="D788">
            <v>143745540</v>
          </cell>
          <cell r="E788">
            <v>143745540</v>
          </cell>
          <cell r="F788">
            <v>143745540</v>
          </cell>
          <cell r="G788">
            <v>143745540</v>
          </cell>
          <cell r="H788">
            <v>143745540</v>
          </cell>
        </row>
        <row r="789">
          <cell r="C789" t="str">
            <v>消費税等相当額</v>
          </cell>
          <cell r="D789" t="str">
            <v>一　式</v>
          </cell>
          <cell r="E789" t="str">
            <v>一　式</v>
          </cell>
          <cell r="F789">
            <v>7187277</v>
          </cell>
          <cell r="G789">
            <v>7187277</v>
          </cell>
          <cell r="H789">
            <v>7187277</v>
          </cell>
        </row>
        <row r="790">
          <cell r="C790" t="str">
            <v>総　合　計</v>
          </cell>
          <cell r="D790">
            <v>150932817</v>
          </cell>
          <cell r="E790">
            <v>150932817</v>
          </cell>
          <cell r="F790">
            <v>150932817</v>
          </cell>
          <cell r="G790">
            <v>150932817</v>
          </cell>
          <cell r="H790">
            <v>150932817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気器具"/>
      <sheetName val="搬入"/>
      <sheetName val="盤労務費"/>
      <sheetName val="配線管路"/>
      <sheetName val="代価目次"/>
      <sheetName val="見積比較"/>
      <sheetName val="大項目"/>
      <sheetName val="ＡＥ代価"/>
      <sheetName val="複１"/>
      <sheetName val="見積依頼書"/>
      <sheetName val="98県設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"/>
      <sheetName val="内訳経費"/>
      <sheetName val="内訳"/>
      <sheetName val="単価根拠 "/>
      <sheetName val="塩ﾋﾞﾀﾞｸﾄ"/>
      <sheetName val="機械（新築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比較表 "/>
      <sheetName val="表紙"/>
      <sheetName val="特記"/>
      <sheetName val="印刷書式"/>
      <sheetName val="出来高表紙"/>
      <sheetName val="複合単価"/>
      <sheetName val="複合単価２"/>
      <sheetName val="Dialog (1)"/>
      <sheetName val="Module1"/>
      <sheetName val="Dialog (2)"/>
      <sheetName val="Module (2)"/>
      <sheetName val="Dialog (3)"/>
      <sheetName val="Dialog (4)"/>
    </sheetNames>
    <sheetDataSet>
      <sheetData sheetId="0" refreshError="1">
        <row r="81">
          <cell r="H81">
            <v>6276760</v>
          </cell>
        </row>
        <row r="261">
          <cell r="N261">
            <v>1327000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ダクト拾･集計"/>
    </sheetNames>
    <sheetDataSet>
      <sheetData sheetId="0" refreshError="1">
        <row r="3">
          <cell r="AA3" t="str">
            <v>φ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頭"/>
      <sheetName val="1-1Ｐ"/>
      <sheetName val="1-1AC"/>
      <sheetName val="1-2P"/>
      <sheetName val="1-2AC"/>
      <sheetName val="2CO"/>
      <sheetName val="3OU"/>
      <sheetName val="衛生"/>
      <sheetName val="空調"/>
      <sheetName val="換気"/>
      <sheetName val="ダクト"/>
      <sheetName val="ボックス"/>
      <sheetName val="消火"/>
      <sheetName val="脱臭"/>
      <sheetName val="自動制御"/>
      <sheetName val="SGP-PA"/>
      <sheetName val="一般弁"/>
      <sheetName val="HIVP"/>
      <sheetName val="冷媒"/>
      <sheetName val="SGP-白"/>
      <sheetName val="VP"/>
      <sheetName val="VU"/>
      <sheetName val="SUS"/>
      <sheetName val="フレキ"/>
      <sheetName val="COA"/>
      <sheetName val="ﾀﾞｸﾄ切断"/>
      <sheetName val="綱管切断"/>
      <sheetName val="綱管切断 (2)"/>
      <sheetName val="樹脂管切断"/>
      <sheetName val="配管化粧カバー"/>
      <sheetName val="VP 撤去"/>
      <sheetName val="SUS 撤去"/>
      <sheetName val="SGP-PA 撤去"/>
      <sheetName val="SGP-白 撤去"/>
      <sheetName val="冷媒　撤去"/>
      <sheetName val="弁　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比較表 "/>
      <sheetName val="表紙"/>
      <sheetName val="特記"/>
      <sheetName val="印刷書式"/>
      <sheetName val="出来高表紙"/>
      <sheetName val="複合単価"/>
      <sheetName val="複合単価２"/>
      <sheetName val="Dialog (1)"/>
      <sheetName val="Module1"/>
      <sheetName val="Dialog (2)"/>
      <sheetName val="Module (2)"/>
      <sheetName val="Dialog (3)"/>
      <sheetName val="Dialog (4)"/>
    </sheetNames>
    <sheetDataSet>
      <sheetData sheetId="0" refreshError="1">
        <row r="81">
          <cell r="H81">
            <v>6276760</v>
          </cell>
        </row>
        <row r="261">
          <cell r="N261">
            <v>1327000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4">
          <cell r="A4" t="str">
            <v>B020001</v>
          </cell>
          <cell r="B4" t="str">
            <v>墨出し</v>
          </cell>
          <cell r="C4" t="str">
            <v>延㎡</v>
          </cell>
          <cell r="D4">
            <v>230</v>
          </cell>
          <cell r="E4" t="str">
            <v>延㎡</v>
          </cell>
          <cell r="F4">
            <v>230</v>
          </cell>
        </row>
        <row r="5">
          <cell r="A5" t="str">
            <v>B020110</v>
          </cell>
          <cell r="B5" t="str">
            <v>天井改修用内部足場</v>
          </cell>
          <cell r="C5" t="str">
            <v>脚立足場</v>
          </cell>
          <cell r="D5" t="str">
            <v>共用 10日</v>
          </cell>
          <cell r="E5" t="str">
            <v>延㎡</v>
          </cell>
          <cell r="F5">
            <v>400</v>
          </cell>
        </row>
        <row r="6">
          <cell r="A6" t="str">
            <v>B020120</v>
          </cell>
          <cell r="B6" t="str">
            <v>天井改修用内部足場</v>
          </cell>
          <cell r="C6" t="str">
            <v>脚立足場</v>
          </cell>
          <cell r="D6" t="str">
            <v>共用 20日</v>
          </cell>
          <cell r="E6" t="str">
            <v>延㎡</v>
          </cell>
          <cell r="F6">
            <v>440</v>
          </cell>
        </row>
        <row r="7">
          <cell r="A7" t="str">
            <v>B020130</v>
          </cell>
          <cell r="B7" t="str">
            <v>天井改修用内部足場</v>
          </cell>
          <cell r="C7" t="str">
            <v>脚立足場</v>
          </cell>
          <cell r="D7" t="str">
            <v>共用 30日</v>
          </cell>
          <cell r="E7" t="str">
            <v>延㎡</v>
          </cell>
          <cell r="F7">
            <v>480</v>
          </cell>
        </row>
        <row r="8">
          <cell r="A8" t="str">
            <v>B020140</v>
          </cell>
          <cell r="B8" t="str">
            <v>天井改修用内部足場</v>
          </cell>
          <cell r="C8" t="str">
            <v>脚立足場</v>
          </cell>
          <cell r="D8" t="str">
            <v>共用 40日</v>
          </cell>
          <cell r="E8" t="str">
            <v>延㎡</v>
          </cell>
          <cell r="F8">
            <v>520</v>
          </cell>
        </row>
        <row r="9">
          <cell r="A9" t="str">
            <v>B020150</v>
          </cell>
          <cell r="B9" t="str">
            <v>天井改修用内部足場</v>
          </cell>
          <cell r="C9" t="str">
            <v>脚立足場</v>
          </cell>
          <cell r="D9" t="str">
            <v>共用 50日</v>
          </cell>
          <cell r="E9" t="str">
            <v>延㎡</v>
          </cell>
          <cell r="F9">
            <v>560</v>
          </cell>
        </row>
        <row r="10">
          <cell r="A10" t="str">
            <v>B020160</v>
          </cell>
          <cell r="B10" t="str">
            <v>天井改修用内部足場</v>
          </cell>
          <cell r="C10" t="str">
            <v>脚立足場</v>
          </cell>
          <cell r="D10" t="str">
            <v>共用 60日</v>
          </cell>
          <cell r="E10" t="str">
            <v>延㎡</v>
          </cell>
          <cell r="F10">
            <v>600</v>
          </cell>
        </row>
        <row r="11">
          <cell r="A11" t="str">
            <v>B020210</v>
          </cell>
          <cell r="B11" t="str">
            <v>壁改修用内部足場</v>
          </cell>
          <cell r="C11" t="str">
            <v>脚立足場</v>
          </cell>
          <cell r="D11" t="str">
            <v>共用 10日</v>
          </cell>
          <cell r="E11" t="str">
            <v>延ｍ</v>
          </cell>
          <cell r="F11">
            <v>610</v>
          </cell>
        </row>
        <row r="12">
          <cell r="A12" t="str">
            <v>B020220</v>
          </cell>
          <cell r="B12" t="str">
            <v>壁改修用内部足場</v>
          </cell>
          <cell r="C12" t="str">
            <v>脚立足場</v>
          </cell>
          <cell r="D12" t="str">
            <v>共用 20日</v>
          </cell>
          <cell r="E12" t="str">
            <v>延ｍ</v>
          </cell>
          <cell r="F12">
            <v>660</v>
          </cell>
        </row>
        <row r="13">
          <cell r="A13" t="str">
            <v>B020230</v>
          </cell>
          <cell r="B13" t="str">
            <v>壁改修用内部足場</v>
          </cell>
          <cell r="C13" t="str">
            <v>脚立足場</v>
          </cell>
          <cell r="D13" t="str">
            <v>共用 30日</v>
          </cell>
          <cell r="E13" t="str">
            <v>延ｍ</v>
          </cell>
          <cell r="F13">
            <v>710</v>
          </cell>
        </row>
        <row r="14">
          <cell r="A14" t="str">
            <v>B020240</v>
          </cell>
          <cell r="B14" t="str">
            <v>壁改修用内部足場</v>
          </cell>
          <cell r="C14" t="str">
            <v>脚立足場</v>
          </cell>
          <cell r="D14" t="str">
            <v>共用 40日</v>
          </cell>
          <cell r="E14" t="str">
            <v>延ｍ</v>
          </cell>
          <cell r="F14">
            <v>760</v>
          </cell>
        </row>
        <row r="15">
          <cell r="A15" t="str">
            <v>B020250</v>
          </cell>
          <cell r="B15" t="str">
            <v>壁改修用内部足場</v>
          </cell>
          <cell r="C15" t="str">
            <v>脚立足場</v>
          </cell>
          <cell r="D15" t="str">
            <v>共用 50日</v>
          </cell>
          <cell r="E15" t="str">
            <v>延ｍ</v>
          </cell>
          <cell r="F15">
            <v>820</v>
          </cell>
        </row>
        <row r="16">
          <cell r="A16" t="str">
            <v>B020260</v>
          </cell>
          <cell r="B16" t="str">
            <v>壁改修用内部足場</v>
          </cell>
          <cell r="C16" t="str">
            <v>脚立足場</v>
          </cell>
          <cell r="D16" t="str">
            <v>共用 60日</v>
          </cell>
          <cell r="E16" t="str">
            <v>延ｍ</v>
          </cell>
          <cell r="F16">
            <v>870</v>
          </cell>
        </row>
        <row r="17">
          <cell r="A17" t="str">
            <v>B029901</v>
          </cell>
          <cell r="B17" t="str">
            <v>仮設運搬費（６ｔ車）</v>
          </cell>
          <cell r="C17" t="str">
            <v>内部足場</v>
          </cell>
          <cell r="D17" t="str">
            <v>脚立足場</v>
          </cell>
          <cell r="E17" t="str">
            <v>延ｍ</v>
          </cell>
          <cell r="F17">
            <v>9</v>
          </cell>
        </row>
        <row r="18">
          <cell r="A18" t="str">
            <v>B030001</v>
          </cell>
          <cell r="B18" t="str">
            <v>ｱｽﾌｧﾙﾄ防水Ａ種</v>
          </cell>
          <cell r="C18" t="str">
            <v>（密着工法）一般部</v>
          </cell>
          <cell r="D18" t="str">
            <v>既設ｱｽﾌｧﾙﾄ面</v>
          </cell>
          <cell r="E18" t="str">
            <v>㎡</v>
          </cell>
          <cell r="F18">
            <v>3590</v>
          </cell>
        </row>
        <row r="19">
          <cell r="A19" t="str">
            <v>B030005</v>
          </cell>
          <cell r="B19" t="str">
            <v>ｱｽﾌｧﾙﾄ防水Ａ種</v>
          </cell>
          <cell r="C19" t="str">
            <v>（密着工法）一般部</v>
          </cell>
          <cell r="D19" t="str">
            <v>既設砂付ﾙｰﾌｨﾝｸﾞ面</v>
          </cell>
          <cell r="E19" t="str">
            <v>㎡</v>
          </cell>
          <cell r="F19">
            <v>3620</v>
          </cell>
        </row>
        <row r="20">
          <cell r="A20" t="str">
            <v>B030011</v>
          </cell>
          <cell r="B20" t="str">
            <v>ｱｽﾌｧﾙﾄ防水Ａ種</v>
          </cell>
          <cell r="C20" t="str">
            <v>（密着工法）立上(下)り</v>
          </cell>
          <cell r="D20" t="str">
            <v>既設ｱｽﾌｧﾙﾄ面</v>
          </cell>
          <cell r="E20" t="str">
            <v>㎡</v>
          </cell>
          <cell r="F20">
            <v>5410</v>
          </cell>
        </row>
        <row r="21">
          <cell r="A21" t="str">
            <v>B030015</v>
          </cell>
          <cell r="B21" t="str">
            <v>ｱｽﾌｧﾙﾄ防水Ａ種</v>
          </cell>
          <cell r="C21" t="str">
            <v>（密着工法）立上(下)り</v>
          </cell>
          <cell r="D21" t="str">
            <v>既設砂付ﾙｰﾌｨﾝｸﾞ面</v>
          </cell>
          <cell r="E21" t="str">
            <v>㎡</v>
          </cell>
          <cell r="F21">
            <v>5450</v>
          </cell>
        </row>
        <row r="22">
          <cell r="A22" t="str">
            <v>B030125</v>
          </cell>
          <cell r="B22" t="str">
            <v>ｱｽﾌｧﾙﾄ防水Ａ種</v>
          </cell>
          <cell r="C22" t="str">
            <v>断熱25（密着工法）一般部</v>
          </cell>
          <cell r="D22" t="str">
            <v>既設ｱｽﾌｧﾙﾄ面</v>
          </cell>
          <cell r="E22" t="str">
            <v>㎡</v>
          </cell>
          <cell r="F22">
            <v>4970</v>
          </cell>
        </row>
        <row r="23">
          <cell r="A23" t="str">
            <v>B030130</v>
          </cell>
          <cell r="B23" t="str">
            <v>ｱｽﾌｧﾙﾄ防水Ａ種</v>
          </cell>
          <cell r="C23" t="str">
            <v>断熱30（密着工法）一般部</v>
          </cell>
          <cell r="D23" t="str">
            <v>既設ｱｽﾌｧﾙﾄ面</v>
          </cell>
          <cell r="E23" t="str">
            <v>㎡</v>
          </cell>
          <cell r="F23">
            <v>5130</v>
          </cell>
        </row>
        <row r="24">
          <cell r="A24" t="str">
            <v>B030140</v>
          </cell>
          <cell r="B24" t="str">
            <v>ｱｽﾌｧﾙﾄ防水Ａ種</v>
          </cell>
          <cell r="C24" t="str">
            <v>断熱40（密着工法）一般部</v>
          </cell>
          <cell r="D24" t="str">
            <v>既設ｱｽﾌｧﾙﾄ面</v>
          </cell>
          <cell r="E24" t="str">
            <v>㎡</v>
          </cell>
          <cell r="F24">
            <v>5440</v>
          </cell>
        </row>
        <row r="25">
          <cell r="A25" t="str">
            <v>B030150</v>
          </cell>
          <cell r="B25" t="str">
            <v>ｱｽﾌｧﾙﾄ防水Ａ種</v>
          </cell>
          <cell r="C25" t="str">
            <v>断熱50（密着工法）一般部</v>
          </cell>
          <cell r="D25" t="str">
            <v>既設ｱｽﾌｧﾙﾄ面</v>
          </cell>
          <cell r="E25" t="str">
            <v>㎡</v>
          </cell>
          <cell r="F25">
            <v>5770</v>
          </cell>
        </row>
        <row r="26">
          <cell r="A26" t="str">
            <v>B030225</v>
          </cell>
          <cell r="B26" t="str">
            <v>ｱｽﾌｧﾙﾄ防水Ａ種</v>
          </cell>
          <cell r="C26" t="str">
            <v>断熱25（密着工法）一般部</v>
          </cell>
          <cell r="D26" t="str">
            <v>既設砂付ﾙｰﾌｨﾝｸﾞ面</v>
          </cell>
          <cell r="E26" t="str">
            <v>㎡</v>
          </cell>
          <cell r="F26">
            <v>5010</v>
          </cell>
        </row>
        <row r="27">
          <cell r="A27" t="str">
            <v>B030230</v>
          </cell>
          <cell r="B27" t="str">
            <v>ｱｽﾌｧﾙﾄ防水Ａ種</v>
          </cell>
          <cell r="C27" t="str">
            <v>断熱30（密着工法）一般部</v>
          </cell>
          <cell r="D27" t="str">
            <v>既設砂付ﾙｰﾌｨﾝｸﾞ面</v>
          </cell>
          <cell r="E27" t="str">
            <v>㎡</v>
          </cell>
          <cell r="F27">
            <v>5160</v>
          </cell>
        </row>
        <row r="28">
          <cell r="A28" t="str">
            <v>B030240</v>
          </cell>
          <cell r="B28" t="str">
            <v>ｱｽﾌｧﾙﾄ防水Ａ種</v>
          </cell>
          <cell r="C28" t="str">
            <v>断熱40（密着工法）一般部</v>
          </cell>
          <cell r="D28" t="str">
            <v>既設砂付ﾙｰﾌｨﾝｸﾞ面</v>
          </cell>
          <cell r="E28" t="str">
            <v>㎡</v>
          </cell>
          <cell r="F28">
            <v>5480</v>
          </cell>
        </row>
        <row r="29">
          <cell r="A29" t="str">
            <v>B030250</v>
          </cell>
          <cell r="B29" t="str">
            <v>ｱｽﾌｧﾙﾄ防水Ａ種</v>
          </cell>
          <cell r="C29" t="str">
            <v>断熱50（密着工法）一般部</v>
          </cell>
          <cell r="D29" t="str">
            <v>既設砂付ﾙｰﾌｨﾝｸﾞ面</v>
          </cell>
          <cell r="E29" t="str">
            <v>㎡</v>
          </cell>
          <cell r="F29">
            <v>5810</v>
          </cell>
        </row>
        <row r="30">
          <cell r="A30" t="str">
            <v>B031001</v>
          </cell>
          <cell r="B30" t="str">
            <v>ｱｽﾌｧﾙﾄ防水Ｂ種</v>
          </cell>
          <cell r="C30" t="str">
            <v>（絶縁工法）一般部</v>
          </cell>
          <cell r="D30" t="str">
            <v>既設ｱｽﾌｧﾙﾄ面</v>
          </cell>
          <cell r="E30" t="str">
            <v>㎡</v>
          </cell>
          <cell r="F30">
            <v>4450</v>
          </cell>
        </row>
        <row r="31">
          <cell r="A31" t="str">
            <v>B031005</v>
          </cell>
          <cell r="B31" t="str">
            <v>ｱｽﾌｧﾙﾄ防水Ｂ種</v>
          </cell>
          <cell r="C31" t="str">
            <v>（絶縁工法）一般部</v>
          </cell>
          <cell r="D31" t="str">
            <v>既設砂付ﾙｰﾌｨﾝｸﾞ面</v>
          </cell>
          <cell r="E31" t="str">
            <v>㎡</v>
          </cell>
          <cell r="F31">
            <v>4490</v>
          </cell>
        </row>
        <row r="32">
          <cell r="A32" t="str">
            <v>B031011</v>
          </cell>
          <cell r="B32" t="str">
            <v>ｱｽﾌｧﾙﾄ防水Ｂ種</v>
          </cell>
          <cell r="C32" t="str">
            <v>（絶縁工法）立上(下)り</v>
          </cell>
          <cell r="D32" t="str">
            <v>既設ｱｽﾌｧﾙﾄ面</v>
          </cell>
          <cell r="E32" t="str">
            <v>㎡</v>
          </cell>
          <cell r="F32">
            <v>6640</v>
          </cell>
        </row>
        <row r="33">
          <cell r="A33" t="str">
            <v>B031015</v>
          </cell>
          <cell r="B33" t="str">
            <v>ｱｽﾌｧﾙﾄ防水Ｂ種</v>
          </cell>
          <cell r="C33" t="str">
            <v>（絶縁工法）立上(下)り</v>
          </cell>
          <cell r="D33" t="str">
            <v>既設砂付ﾙｰﾌｨﾝｸﾞ面</v>
          </cell>
          <cell r="E33" t="str">
            <v>㎡</v>
          </cell>
          <cell r="F33">
            <v>6670</v>
          </cell>
        </row>
        <row r="34">
          <cell r="A34" t="str">
            <v>B031125</v>
          </cell>
          <cell r="B34" t="str">
            <v>ｱｽﾌｧﾙﾄ防水Ｂ種</v>
          </cell>
          <cell r="C34" t="str">
            <v>断熱25（密着工法）一般部</v>
          </cell>
          <cell r="D34" t="str">
            <v>既設ｱｽﾌｧﾙﾄ面</v>
          </cell>
          <cell r="E34" t="str">
            <v>㎡</v>
          </cell>
          <cell r="F34">
            <v>6500</v>
          </cell>
        </row>
        <row r="35">
          <cell r="A35" t="str">
            <v>B031130</v>
          </cell>
          <cell r="B35" t="str">
            <v>ｱｽﾌｧﾙﾄ防水Ｂ種</v>
          </cell>
          <cell r="C35" t="str">
            <v>断熱30（密着工法）一般部</v>
          </cell>
          <cell r="D35" t="str">
            <v>既設ｱｽﾌｧﾙﾄ面</v>
          </cell>
          <cell r="E35" t="str">
            <v>㎡</v>
          </cell>
          <cell r="F35">
            <v>6580</v>
          </cell>
        </row>
        <row r="36">
          <cell r="A36" t="str">
            <v>B031140</v>
          </cell>
          <cell r="B36" t="str">
            <v>ｱｽﾌｧﾙﾄ防水Ｂ種</v>
          </cell>
          <cell r="C36" t="str">
            <v>断熱40（密着工法）一般部</v>
          </cell>
          <cell r="D36" t="str">
            <v>既設ｱｽﾌｧﾙﾄ面</v>
          </cell>
          <cell r="E36" t="str">
            <v>㎡</v>
          </cell>
          <cell r="F36">
            <v>6960</v>
          </cell>
        </row>
        <row r="37">
          <cell r="A37" t="str">
            <v>B031150</v>
          </cell>
          <cell r="B37" t="str">
            <v>ｱｽﾌｧﾙﾄ防水Ｂ種</v>
          </cell>
          <cell r="C37" t="str">
            <v>断熱50（密着工法）一般部</v>
          </cell>
          <cell r="D37" t="str">
            <v>既設ｱｽﾌｧﾙﾄ面</v>
          </cell>
          <cell r="E37" t="str">
            <v>㎡</v>
          </cell>
          <cell r="F37">
            <v>7160</v>
          </cell>
        </row>
        <row r="38">
          <cell r="A38" t="str">
            <v>B031225</v>
          </cell>
          <cell r="B38" t="str">
            <v>ｱｽﾌｧﾙﾄ防水Ｂ種</v>
          </cell>
          <cell r="C38" t="str">
            <v>断熱25（密着工法）一般部</v>
          </cell>
          <cell r="D38" t="str">
            <v>既設砂付ﾙｰﾌｨﾝｸﾞ面</v>
          </cell>
          <cell r="E38" t="str">
            <v>㎡</v>
          </cell>
          <cell r="F38">
            <v>6540</v>
          </cell>
        </row>
        <row r="39">
          <cell r="A39" t="str">
            <v>B031230</v>
          </cell>
          <cell r="B39" t="str">
            <v>ｱｽﾌｧﾙﾄ防水Ｂ種</v>
          </cell>
          <cell r="C39" t="str">
            <v>断熱30（密着工法）一般部</v>
          </cell>
          <cell r="D39" t="str">
            <v>既設砂付ﾙｰﾌｨﾝｸﾞ面</v>
          </cell>
          <cell r="E39" t="str">
            <v>㎡</v>
          </cell>
          <cell r="F39">
            <v>6620</v>
          </cell>
        </row>
        <row r="40">
          <cell r="A40" t="str">
            <v>B031240</v>
          </cell>
          <cell r="B40" t="str">
            <v>ｱｽﾌｧﾙﾄ防水Ｂ種</v>
          </cell>
          <cell r="C40" t="str">
            <v>断熱40（密着工法）一般部</v>
          </cell>
          <cell r="D40" t="str">
            <v>既設砂付ﾙｰﾌｨﾝｸﾞ面</v>
          </cell>
          <cell r="E40" t="str">
            <v>㎡</v>
          </cell>
          <cell r="F40">
            <v>7000</v>
          </cell>
        </row>
        <row r="41">
          <cell r="A41" t="str">
            <v>B031250</v>
          </cell>
          <cell r="B41" t="str">
            <v>ｱｽﾌｧﾙﾄ防水Ｂ種</v>
          </cell>
          <cell r="C41" t="str">
            <v>断熱50（密着工法）一般部</v>
          </cell>
          <cell r="D41" t="str">
            <v>既設砂付ﾙｰﾌｨﾝｸﾞ面</v>
          </cell>
          <cell r="E41" t="str">
            <v>㎡</v>
          </cell>
          <cell r="F41">
            <v>7200</v>
          </cell>
        </row>
        <row r="42">
          <cell r="A42" t="str">
            <v>B040001</v>
          </cell>
          <cell r="B42" t="str">
            <v>素地ごしらえ</v>
          </cell>
          <cell r="C42" t="str">
            <v>鉄面４種</v>
          </cell>
          <cell r="D42" t="str">
            <v>㎡</v>
          </cell>
          <cell r="E42" t="str">
            <v>㎡</v>
          </cell>
          <cell r="F42">
            <v>420</v>
          </cell>
        </row>
        <row r="43">
          <cell r="A43" t="str">
            <v>B040002</v>
          </cell>
          <cell r="B43" t="str">
            <v>素地ごしらえ</v>
          </cell>
          <cell r="C43" t="str">
            <v>鉄面３種Ｃ</v>
          </cell>
          <cell r="D43" t="str">
            <v>㎡</v>
          </cell>
          <cell r="E43" t="str">
            <v>㎡</v>
          </cell>
          <cell r="F43">
            <v>630</v>
          </cell>
        </row>
        <row r="44">
          <cell r="A44" t="str">
            <v>B040003</v>
          </cell>
          <cell r="B44" t="str">
            <v>素地ごしらえ</v>
          </cell>
          <cell r="C44" t="str">
            <v>鉄面３種Ｂ</v>
          </cell>
          <cell r="D44" t="str">
            <v>㎡</v>
          </cell>
          <cell r="E44" t="str">
            <v>㎡</v>
          </cell>
          <cell r="F44">
            <v>1000</v>
          </cell>
        </row>
        <row r="45">
          <cell r="A45" t="str">
            <v>B040004</v>
          </cell>
          <cell r="B45" t="str">
            <v>素地ごしらえ</v>
          </cell>
          <cell r="C45" t="str">
            <v>鉄面３種Ａ</v>
          </cell>
          <cell r="D45" t="str">
            <v>㎡</v>
          </cell>
          <cell r="E45" t="str">
            <v>㎡</v>
          </cell>
          <cell r="F45">
            <v>1490</v>
          </cell>
        </row>
        <row r="46">
          <cell r="A46" t="str">
            <v>B040005</v>
          </cell>
          <cell r="B46" t="str">
            <v>素地ごしらえ</v>
          </cell>
          <cell r="C46" t="str">
            <v>鉄面２種</v>
          </cell>
          <cell r="D46" t="str">
            <v>㎡</v>
          </cell>
          <cell r="E46" t="str">
            <v>㎡</v>
          </cell>
          <cell r="F46">
            <v>2320</v>
          </cell>
        </row>
        <row r="47">
          <cell r="A47" t="str">
            <v>B040011</v>
          </cell>
          <cell r="B47" t="str">
            <v>素地ごしらえ</v>
          </cell>
          <cell r="C47" t="str">
            <v>亜鉛めっき面４種</v>
          </cell>
          <cell r="D47" t="str">
            <v>㎡</v>
          </cell>
          <cell r="E47" t="str">
            <v>㎡</v>
          </cell>
          <cell r="F47">
            <v>420</v>
          </cell>
        </row>
        <row r="48">
          <cell r="A48" t="str">
            <v>B040012</v>
          </cell>
          <cell r="B48" t="str">
            <v>素地ごしらえ</v>
          </cell>
          <cell r="C48" t="str">
            <v>亜鉛めっき面３種Ｃ</v>
          </cell>
          <cell r="D48" t="str">
            <v>㎡</v>
          </cell>
          <cell r="E48" t="str">
            <v>㎡</v>
          </cell>
          <cell r="F48">
            <v>700</v>
          </cell>
        </row>
        <row r="49">
          <cell r="A49" t="str">
            <v>B040013</v>
          </cell>
          <cell r="B49" t="str">
            <v>素地ごしらえ</v>
          </cell>
          <cell r="C49" t="str">
            <v>亜鉛めっき面３種Ｂ</v>
          </cell>
          <cell r="D49" t="str">
            <v>㎡</v>
          </cell>
          <cell r="E49" t="str">
            <v>㎡</v>
          </cell>
          <cell r="F49">
            <v>1130</v>
          </cell>
        </row>
        <row r="50">
          <cell r="A50" t="str">
            <v>B040014</v>
          </cell>
          <cell r="B50" t="str">
            <v>素地ごしらえ</v>
          </cell>
          <cell r="C50" t="str">
            <v>亜鉛めっき面３種Ａ</v>
          </cell>
          <cell r="D50" t="str">
            <v>㎡</v>
          </cell>
          <cell r="E50" t="str">
            <v>㎡</v>
          </cell>
          <cell r="F50">
            <v>1680</v>
          </cell>
        </row>
        <row r="51">
          <cell r="A51" t="str">
            <v>B040015</v>
          </cell>
          <cell r="B51" t="str">
            <v>素地ごしらえ</v>
          </cell>
          <cell r="C51" t="str">
            <v>亜鉛めっき面２種</v>
          </cell>
          <cell r="D51" t="str">
            <v>㎡</v>
          </cell>
          <cell r="E51" t="str">
            <v>㎡</v>
          </cell>
          <cell r="F51">
            <v>2590</v>
          </cell>
        </row>
        <row r="52">
          <cell r="A52" t="str">
            <v>B040021</v>
          </cell>
          <cell r="B52" t="str">
            <v>素地ごしらえ</v>
          </cell>
          <cell r="C52" t="str">
            <v>ｺﾝｸﾘｰﾄ,ﾓﾙﾀﾙ,ﾌﾟﾗｽﾀｰ面等４種</v>
          </cell>
          <cell r="D52" t="str">
            <v>㎡</v>
          </cell>
          <cell r="E52" t="str">
            <v>㎡</v>
          </cell>
          <cell r="F52">
            <v>340</v>
          </cell>
        </row>
        <row r="53">
          <cell r="A53" t="str">
            <v>B040022</v>
          </cell>
          <cell r="B53" t="str">
            <v>素地ごしらえ</v>
          </cell>
          <cell r="C53" t="str">
            <v>ｺﾝｸﾘｰﾄ,ﾓﾙﾀﾙ,ﾌﾟﾗｽﾀｰ面等３種</v>
          </cell>
          <cell r="D53" t="str">
            <v>㎡</v>
          </cell>
          <cell r="E53" t="str">
            <v>㎡</v>
          </cell>
          <cell r="F53">
            <v>1120</v>
          </cell>
        </row>
        <row r="54">
          <cell r="A54" t="str">
            <v>B040023</v>
          </cell>
          <cell r="B54" t="str">
            <v>素地ごしらえ</v>
          </cell>
          <cell r="C54" t="str">
            <v>ｺﾝｸﾘｰﾄ,ﾓﾙﾀﾙ,ﾌﾟﾗｽﾀｰ面等２種</v>
          </cell>
          <cell r="D54" t="str">
            <v>㎡</v>
          </cell>
          <cell r="E54" t="str">
            <v>㎡</v>
          </cell>
          <cell r="F54">
            <v>2320</v>
          </cell>
        </row>
        <row r="55">
          <cell r="A55" t="str">
            <v>B040031</v>
          </cell>
          <cell r="B55" t="str">
            <v>素地ごしらえ</v>
          </cell>
          <cell r="C55" t="str">
            <v>ボード面等４種</v>
          </cell>
          <cell r="D55" t="str">
            <v>㎡</v>
          </cell>
          <cell r="E55" t="str">
            <v>㎡</v>
          </cell>
          <cell r="F55">
            <v>340</v>
          </cell>
        </row>
        <row r="56">
          <cell r="A56" t="str">
            <v>B040032</v>
          </cell>
          <cell r="B56" t="str">
            <v>素地ごしらえ</v>
          </cell>
          <cell r="C56" t="str">
            <v>ボード面等３種</v>
          </cell>
          <cell r="D56" t="str">
            <v>㎡</v>
          </cell>
          <cell r="E56" t="str">
            <v>㎡</v>
          </cell>
          <cell r="F56">
            <v>1100</v>
          </cell>
        </row>
        <row r="57">
          <cell r="A57" t="str">
            <v>B040033</v>
          </cell>
          <cell r="B57" t="str">
            <v>素地ごしらえ</v>
          </cell>
          <cell r="C57" t="str">
            <v>ボード面等２種</v>
          </cell>
          <cell r="D57" t="str">
            <v>㎡</v>
          </cell>
          <cell r="E57" t="str">
            <v>㎡</v>
          </cell>
          <cell r="F57">
            <v>2260</v>
          </cell>
        </row>
        <row r="58">
          <cell r="A58" t="str">
            <v>B040041</v>
          </cell>
          <cell r="B58" t="str">
            <v>素地ごしらえ</v>
          </cell>
          <cell r="C58" t="str">
            <v>木部４種</v>
          </cell>
          <cell r="D58" t="str">
            <v>㎡</v>
          </cell>
          <cell r="E58" t="str">
            <v>㎡</v>
          </cell>
          <cell r="F58">
            <v>340</v>
          </cell>
        </row>
        <row r="59">
          <cell r="A59" t="str">
            <v>B040042</v>
          </cell>
          <cell r="B59" t="str">
            <v>素地ごしらえ</v>
          </cell>
          <cell r="C59" t="str">
            <v>木部３種</v>
          </cell>
          <cell r="D59" t="str">
            <v>㎡</v>
          </cell>
          <cell r="E59" t="str">
            <v>㎡</v>
          </cell>
          <cell r="F59">
            <v>830</v>
          </cell>
        </row>
        <row r="60">
          <cell r="A60" t="str">
            <v>B040043</v>
          </cell>
          <cell r="B60" t="str">
            <v>素地ごしらえ</v>
          </cell>
          <cell r="C60" t="str">
            <v>木部２種</v>
          </cell>
          <cell r="D60" t="str">
            <v>㎡</v>
          </cell>
          <cell r="E60" t="str">
            <v>㎡</v>
          </cell>
          <cell r="F60">
            <v>2000</v>
          </cell>
        </row>
        <row r="61">
          <cell r="A61" t="str">
            <v>B040051</v>
          </cell>
          <cell r="B61" t="str">
            <v>素地ごしらえ（VE用）</v>
          </cell>
          <cell r="C61" t="str">
            <v>ｺﾝｸﾘｰﾄ,ﾓﾙﾀﾙ,ﾎﾞｰﾄﾞ面等４種</v>
          </cell>
          <cell r="D61" t="str">
            <v>㎡</v>
          </cell>
          <cell r="E61" t="str">
            <v>㎡</v>
          </cell>
          <cell r="F61">
            <v>340</v>
          </cell>
        </row>
        <row r="62">
          <cell r="A62" t="str">
            <v>B040052</v>
          </cell>
          <cell r="B62" t="str">
            <v>素地ごしらえ（VE用）</v>
          </cell>
          <cell r="C62" t="str">
            <v>ｺﾝｸﾘｰﾄ,ﾓﾙﾀﾙ,ﾎﾞｰﾄﾞ面等３種</v>
          </cell>
          <cell r="D62" t="str">
            <v>㎡</v>
          </cell>
          <cell r="E62" t="str">
            <v>㎡</v>
          </cell>
          <cell r="F62">
            <v>1140</v>
          </cell>
        </row>
        <row r="63">
          <cell r="A63" t="str">
            <v>B040053</v>
          </cell>
          <cell r="B63" t="str">
            <v>素地ごしらえ（VE用）</v>
          </cell>
          <cell r="C63" t="str">
            <v>ｺﾝｸﾘｰﾄ,ﾓﾙﾀﾙ,ﾎﾞｰﾄﾞ面等２種</v>
          </cell>
          <cell r="D63" t="str">
            <v>㎡</v>
          </cell>
          <cell r="E63" t="str">
            <v>㎡</v>
          </cell>
          <cell r="F63">
            <v>2330</v>
          </cell>
        </row>
        <row r="64">
          <cell r="A64" t="str">
            <v>B040101</v>
          </cell>
          <cell r="B64" t="str">
            <v>合成樹脂調合ﾍﾟｲﾝﾄ塗替え</v>
          </cell>
          <cell r="C64" t="str">
            <v>木部</v>
          </cell>
          <cell r="D64" t="str">
            <v>&lt;SOP&gt;</v>
          </cell>
          <cell r="E64" t="str">
            <v>㎡</v>
          </cell>
          <cell r="F64">
            <v>470</v>
          </cell>
        </row>
        <row r="65">
          <cell r="A65" t="str">
            <v>B040102</v>
          </cell>
          <cell r="B65" t="str">
            <v>合成樹脂調合ﾍﾟｲﾝﾄ塗替え</v>
          </cell>
          <cell r="C65" t="str">
            <v>木部</v>
          </cell>
          <cell r="D65" t="str">
            <v>&lt;SOP&gt;-1</v>
          </cell>
          <cell r="E65" t="str">
            <v>㎡</v>
          </cell>
          <cell r="F65">
            <v>910</v>
          </cell>
        </row>
        <row r="66">
          <cell r="A66" t="str">
            <v>B040103</v>
          </cell>
          <cell r="B66" t="str">
            <v>合成樹脂調合ﾍﾟｲﾝﾄ塗替え</v>
          </cell>
          <cell r="C66" t="str">
            <v>木部</v>
          </cell>
          <cell r="D66" t="str">
            <v>&lt;SOP&gt;-2</v>
          </cell>
          <cell r="E66" t="str">
            <v>㎡</v>
          </cell>
          <cell r="F66">
            <v>1160</v>
          </cell>
        </row>
        <row r="67">
          <cell r="A67" t="str">
            <v>B040104</v>
          </cell>
          <cell r="B67" t="str">
            <v>合成樹脂調合ﾍﾟｲﾝﾄ塗替え</v>
          </cell>
          <cell r="C67" t="str">
            <v>木部</v>
          </cell>
          <cell r="D67" t="str">
            <v>&lt;SOP&gt;-3</v>
          </cell>
          <cell r="E67" t="str">
            <v>㎡</v>
          </cell>
          <cell r="F67">
            <v>1390</v>
          </cell>
        </row>
        <row r="68">
          <cell r="A68" t="str">
            <v>B040111</v>
          </cell>
          <cell r="B68" t="str">
            <v>合成樹脂調合ﾍﾟｲﾝﾄ塗替え</v>
          </cell>
          <cell r="C68" t="str">
            <v>鉄面</v>
          </cell>
          <cell r="D68" t="str">
            <v>&lt;SOP&gt;</v>
          </cell>
          <cell r="E68" t="str">
            <v>㎡</v>
          </cell>
          <cell r="F68">
            <v>470</v>
          </cell>
        </row>
        <row r="69">
          <cell r="A69" t="str">
            <v>B040112</v>
          </cell>
          <cell r="B69" t="str">
            <v>合成樹脂調合ﾍﾟｲﾝﾄ塗替え</v>
          </cell>
          <cell r="C69" t="str">
            <v>鉄面</v>
          </cell>
          <cell r="D69" t="str">
            <v>&lt;SOP&gt;-1</v>
          </cell>
          <cell r="E69" t="str">
            <v>㎡</v>
          </cell>
          <cell r="F69">
            <v>910</v>
          </cell>
        </row>
        <row r="70">
          <cell r="A70" t="str">
            <v>B040113</v>
          </cell>
          <cell r="B70" t="str">
            <v>合成樹脂調合ﾍﾟｲﾝﾄ塗替え</v>
          </cell>
          <cell r="C70" t="str">
            <v>鉄面</v>
          </cell>
          <cell r="D70" t="str">
            <v>&lt;SOP&gt;-2C</v>
          </cell>
          <cell r="E70" t="str">
            <v>㎡</v>
          </cell>
          <cell r="F70">
            <v>1160</v>
          </cell>
        </row>
        <row r="71">
          <cell r="A71" t="str">
            <v>B040114</v>
          </cell>
          <cell r="B71" t="str">
            <v>合成樹脂調合ﾍﾟｲﾝﾄ塗替え</v>
          </cell>
          <cell r="C71" t="str">
            <v>鉄面</v>
          </cell>
          <cell r="D71" t="str">
            <v>&lt;SOP&gt;-2B</v>
          </cell>
          <cell r="E71" t="str">
            <v>㎡</v>
          </cell>
          <cell r="F71">
            <v>1400</v>
          </cell>
        </row>
        <row r="72">
          <cell r="A72" t="str">
            <v>B040115</v>
          </cell>
          <cell r="B72" t="str">
            <v>合成樹脂調合ﾍﾟｲﾝﾄ塗替え</v>
          </cell>
          <cell r="C72" t="str">
            <v>鉄面</v>
          </cell>
          <cell r="D72" t="str">
            <v>&lt;SOP&gt;-2A</v>
          </cell>
          <cell r="E72" t="str">
            <v>㎡</v>
          </cell>
          <cell r="F72">
            <v>1670</v>
          </cell>
        </row>
        <row r="73">
          <cell r="A73" t="str">
            <v>B040116</v>
          </cell>
          <cell r="B73" t="str">
            <v>合成樹脂調合ﾍﾟｲﾝﾄ塗替え</v>
          </cell>
          <cell r="C73" t="str">
            <v>鉄面</v>
          </cell>
          <cell r="D73" t="str">
            <v>&lt;SOP&gt;-3</v>
          </cell>
          <cell r="E73" t="str">
            <v>㎡</v>
          </cell>
          <cell r="F73">
            <v>1910</v>
          </cell>
        </row>
        <row r="74">
          <cell r="A74" t="str">
            <v>B040121</v>
          </cell>
          <cell r="B74" t="str">
            <v>合成樹脂調合ﾍﾟｲﾝﾄ塗替え</v>
          </cell>
          <cell r="C74" t="str">
            <v>鋼製建具等（鉄面）</v>
          </cell>
          <cell r="D74" t="str">
            <v>&lt;SOP&gt;</v>
          </cell>
          <cell r="E74" t="str">
            <v>㎡</v>
          </cell>
          <cell r="F74">
            <v>470</v>
          </cell>
        </row>
        <row r="75">
          <cell r="A75" t="str">
            <v>B040122</v>
          </cell>
          <cell r="B75" t="str">
            <v>合成樹脂調合ﾍﾟｲﾝﾄ塗替え</v>
          </cell>
          <cell r="C75" t="str">
            <v>鋼製建具等（鉄面）</v>
          </cell>
          <cell r="D75" t="str">
            <v>&lt;SOP&gt;-1</v>
          </cell>
          <cell r="E75" t="str">
            <v>㎡</v>
          </cell>
          <cell r="F75">
            <v>910</v>
          </cell>
        </row>
        <row r="76">
          <cell r="A76" t="str">
            <v>B040123</v>
          </cell>
          <cell r="B76" t="str">
            <v>合成樹脂調合ﾍﾟｲﾝﾄ塗替え</v>
          </cell>
          <cell r="C76" t="str">
            <v>鋼製建具等（鉄面）</v>
          </cell>
          <cell r="D76" t="str">
            <v>&lt;SOP&gt;-2C</v>
          </cell>
          <cell r="E76" t="str">
            <v>㎡</v>
          </cell>
          <cell r="F76">
            <v>1170</v>
          </cell>
        </row>
        <row r="77">
          <cell r="A77" t="str">
            <v>B040124</v>
          </cell>
          <cell r="B77" t="str">
            <v>合成樹脂調合ﾍﾟｲﾝﾄ塗替え</v>
          </cell>
          <cell r="C77" t="str">
            <v>鋼製建具等（鉄面）</v>
          </cell>
          <cell r="D77" t="str">
            <v>&lt;SOP&gt;-2B</v>
          </cell>
          <cell r="E77" t="str">
            <v>㎡</v>
          </cell>
          <cell r="F77">
            <v>1450</v>
          </cell>
        </row>
        <row r="78">
          <cell r="A78" t="str">
            <v>B040125</v>
          </cell>
          <cell r="B78" t="str">
            <v>合成樹脂調合ﾍﾟｲﾝﾄ塗替え</v>
          </cell>
          <cell r="C78" t="str">
            <v>鋼製建具等（鉄面）</v>
          </cell>
          <cell r="D78" t="str">
            <v>&lt;SOP&gt;-2A</v>
          </cell>
          <cell r="E78" t="str">
            <v>㎡</v>
          </cell>
          <cell r="F78">
            <v>1710</v>
          </cell>
        </row>
        <row r="79">
          <cell r="A79" t="str">
            <v>B040126</v>
          </cell>
          <cell r="B79" t="str">
            <v>合成樹脂調合ﾍﾟｲﾝﾄ塗替え</v>
          </cell>
          <cell r="C79" t="str">
            <v>鋼製建具等（鉄面）</v>
          </cell>
          <cell r="D79" t="str">
            <v>&lt;SOP&gt;-3</v>
          </cell>
          <cell r="E79" t="str">
            <v>㎡</v>
          </cell>
          <cell r="F79">
            <v>1980</v>
          </cell>
        </row>
        <row r="80">
          <cell r="A80" t="str">
            <v>B040131</v>
          </cell>
          <cell r="B80" t="str">
            <v>合成樹脂調合ﾍﾟｲﾝﾄ塗替え</v>
          </cell>
          <cell r="C80" t="str">
            <v>鋼製建具等（亜鉛ﾒｯｷ）</v>
          </cell>
          <cell r="D80" t="str">
            <v>&lt;SOP&gt;</v>
          </cell>
          <cell r="E80" t="str">
            <v>㎡</v>
          </cell>
          <cell r="F80">
            <v>470</v>
          </cell>
        </row>
        <row r="81">
          <cell r="A81" t="str">
            <v>B040132</v>
          </cell>
          <cell r="B81" t="str">
            <v>合成樹脂調合ﾍﾟｲﾝﾄ塗替え</v>
          </cell>
          <cell r="C81" t="str">
            <v>鋼製建具等（亜鉛ﾒｯｷ）</v>
          </cell>
          <cell r="D81" t="str">
            <v>&lt;SOP&gt;-1</v>
          </cell>
          <cell r="E81" t="str">
            <v>㎡</v>
          </cell>
          <cell r="F81">
            <v>910</v>
          </cell>
        </row>
        <row r="82">
          <cell r="A82" t="str">
            <v>B040133</v>
          </cell>
          <cell r="B82" t="str">
            <v>合成樹脂調合ﾍﾟｲﾝﾄ塗替え</v>
          </cell>
          <cell r="C82" t="str">
            <v>鋼製建具等（亜鉛ﾒｯｷ）</v>
          </cell>
          <cell r="D82" t="str">
            <v>&lt;SOP&gt;-2C</v>
          </cell>
          <cell r="E82" t="str">
            <v>㎡</v>
          </cell>
          <cell r="F82">
            <v>1170</v>
          </cell>
        </row>
        <row r="83">
          <cell r="A83" t="str">
            <v>B040134</v>
          </cell>
          <cell r="B83" t="str">
            <v>合成樹脂調合ﾍﾟｲﾝﾄ塗替え</v>
          </cell>
          <cell r="C83" t="str">
            <v>鋼製建具等（亜鉛ﾒｯｷ）</v>
          </cell>
          <cell r="D83" t="str">
            <v>&lt;SOP&gt;-2B</v>
          </cell>
          <cell r="E83" t="str">
            <v>㎡</v>
          </cell>
          <cell r="F83">
            <v>1450</v>
          </cell>
        </row>
        <row r="84">
          <cell r="A84" t="str">
            <v>B040135</v>
          </cell>
          <cell r="B84" t="str">
            <v>合成樹脂調合ﾍﾟｲﾝﾄ塗替え</v>
          </cell>
          <cell r="C84" t="str">
            <v>鋼製建具等（亜鉛ﾒｯｷ）</v>
          </cell>
          <cell r="D84" t="str">
            <v>&lt;SOP&gt;-2A</v>
          </cell>
          <cell r="E84" t="str">
            <v>㎡</v>
          </cell>
          <cell r="F84">
            <v>1720</v>
          </cell>
        </row>
        <row r="85">
          <cell r="A85" t="str">
            <v>B040136</v>
          </cell>
          <cell r="B85" t="str">
            <v>合成樹脂調合ﾍﾟｲﾝﾄ塗替え</v>
          </cell>
          <cell r="C85" t="str">
            <v>鋼製建具等（亜鉛ﾒｯｷ）</v>
          </cell>
          <cell r="D85" t="str">
            <v>&lt;SOP&gt;-3</v>
          </cell>
          <cell r="E85" t="str">
            <v>㎡</v>
          </cell>
          <cell r="F85">
            <v>1980</v>
          </cell>
        </row>
        <row r="86">
          <cell r="A86" t="str">
            <v>B040141</v>
          </cell>
          <cell r="B86" t="str">
            <v>合成樹脂調合ﾍﾟｲﾝﾄ塗替え</v>
          </cell>
          <cell r="C86" t="str">
            <v>亜鉛めっき面</v>
          </cell>
          <cell r="D86" t="str">
            <v>&lt;SOP&gt;</v>
          </cell>
          <cell r="E86" t="str">
            <v>㎡</v>
          </cell>
          <cell r="F86">
            <v>470</v>
          </cell>
        </row>
        <row r="87">
          <cell r="A87" t="str">
            <v>B040142</v>
          </cell>
          <cell r="B87" t="str">
            <v>合成樹脂調合ﾍﾟｲﾝﾄ塗替え</v>
          </cell>
          <cell r="C87" t="str">
            <v>亜鉛めっき面</v>
          </cell>
          <cell r="D87" t="str">
            <v>&lt;SOP&gt;-1</v>
          </cell>
          <cell r="E87" t="str">
            <v>㎡</v>
          </cell>
          <cell r="F87">
            <v>910</v>
          </cell>
        </row>
        <row r="88">
          <cell r="A88" t="str">
            <v>B040143</v>
          </cell>
          <cell r="B88" t="str">
            <v>合成樹脂調合ﾍﾟｲﾝﾄ塗替え</v>
          </cell>
          <cell r="C88" t="str">
            <v>亜鉛めっき面</v>
          </cell>
          <cell r="D88" t="str">
            <v>&lt;SOP&gt;-2C</v>
          </cell>
          <cell r="E88" t="str">
            <v>㎡</v>
          </cell>
          <cell r="F88">
            <v>1170</v>
          </cell>
        </row>
        <row r="89">
          <cell r="A89" t="str">
            <v>B040144</v>
          </cell>
          <cell r="B89" t="str">
            <v>合成樹脂調合ﾍﾟｲﾝﾄ塗替え</v>
          </cell>
          <cell r="C89" t="str">
            <v>亜鉛めっき面</v>
          </cell>
          <cell r="D89" t="str">
            <v>&lt;SOP&gt;-2B</v>
          </cell>
          <cell r="E89" t="str">
            <v>㎡</v>
          </cell>
          <cell r="F89">
            <v>1450</v>
          </cell>
        </row>
        <row r="90">
          <cell r="A90" t="str">
            <v>B040145</v>
          </cell>
          <cell r="B90" t="str">
            <v>合成樹脂調合ﾍﾟｲﾝﾄ塗替え</v>
          </cell>
          <cell r="C90" t="str">
            <v>亜鉛めっき面</v>
          </cell>
          <cell r="D90" t="str">
            <v>&lt;SOP&gt;-2A</v>
          </cell>
          <cell r="E90" t="str">
            <v>㎡</v>
          </cell>
          <cell r="F90">
            <v>1720</v>
          </cell>
        </row>
        <row r="91">
          <cell r="A91" t="str">
            <v>B040146</v>
          </cell>
          <cell r="B91" t="str">
            <v>合成樹脂調合ﾍﾟｲﾝﾄ塗替え</v>
          </cell>
          <cell r="C91" t="str">
            <v>亜鉛めっき面</v>
          </cell>
          <cell r="D91" t="str">
            <v>&lt;SOP&gt;-3</v>
          </cell>
          <cell r="E91" t="str">
            <v>㎡</v>
          </cell>
          <cell r="F91">
            <v>1980</v>
          </cell>
        </row>
        <row r="92">
          <cell r="A92" t="str">
            <v>B040201</v>
          </cell>
          <cell r="B92" t="str">
            <v>合成樹脂ｴﾏﾙｼｮﾝﾍﾟｲﾝﾄ1種塗替え</v>
          </cell>
          <cell r="C92" t="str">
            <v>ｺﾝｸﾘｰﾄ,ﾓﾙﾀﾙ,ﾎﾞｰﾄﾞ面等</v>
          </cell>
          <cell r="D92" t="str">
            <v>&lt;EP-1&gt;</v>
          </cell>
          <cell r="E92" t="str">
            <v>㎡</v>
          </cell>
          <cell r="F92">
            <v>400</v>
          </cell>
        </row>
        <row r="93">
          <cell r="A93" t="str">
            <v>B040202</v>
          </cell>
          <cell r="B93" t="str">
            <v>合成樹脂ｴﾏﾙｼｮﾝﾍﾟｲﾝﾄ1種塗替え</v>
          </cell>
          <cell r="C93" t="str">
            <v>ｺﾝｸﾘｰﾄ,ﾓﾙﾀﾙ,ﾎﾞｰﾄﾞ面等</v>
          </cell>
          <cell r="D93" t="str">
            <v>&lt;EP-1&gt;-1</v>
          </cell>
          <cell r="E93" t="str">
            <v>㎡</v>
          </cell>
          <cell r="F93">
            <v>740</v>
          </cell>
        </row>
        <row r="94">
          <cell r="A94" t="str">
            <v>B040203</v>
          </cell>
          <cell r="B94" t="str">
            <v>合成樹脂ｴﾏﾙｼｮﾝﾍﾟｲﾝﾄ1種塗替え</v>
          </cell>
          <cell r="C94" t="str">
            <v>ｺﾝｸﾘｰﾄ,ﾓﾙﾀﾙ,ﾎﾞｰﾄﾞ面等</v>
          </cell>
          <cell r="D94" t="str">
            <v>&lt;EP-1&gt;-2</v>
          </cell>
          <cell r="E94" t="str">
            <v>㎡</v>
          </cell>
          <cell r="F94">
            <v>740</v>
          </cell>
        </row>
        <row r="95">
          <cell r="A95" t="str">
            <v>B040204</v>
          </cell>
          <cell r="B95" t="str">
            <v>合成樹脂ｴﾏﾙｼｮﾝﾍﾟｲﾝﾄ1種塗替え</v>
          </cell>
          <cell r="C95" t="str">
            <v>ｺﾝｸﾘｰﾄ,ﾓﾙﾀﾙ,ﾎﾞｰﾄﾞ面等</v>
          </cell>
          <cell r="D95" t="str">
            <v>&lt;EP-1&gt;-3</v>
          </cell>
          <cell r="E95" t="str">
            <v>㎡</v>
          </cell>
          <cell r="F95">
            <v>740</v>
          </cell>
        </row>
        <row r="96">
          <cell r="A96" t="str">
            <v>B040211</v>
          </cell>
          <cell r="B96" t="str">
            <v>合成樹脂ｴﾏﾙｼｮﾝﾍﾟｲﾝﾄ1種塗替え</v>
          </cell>
          <cell r="C96" t="str">
            <v>天井面</v>
          </cell>
          <cell r="D96" t="str">
            <v>&lt;EP-1&gt;</v>
          </cell>
          <cell r="E96" t="str">
            <v>㎡</v>
          </cell>
          <cell r="F96">
            <v>480</v>
          </cell>
        </row>
        <row r="97">
          <cell r="A97" t="str">
            <v>B040212</v>
          </cell>
          <cell r="B97" t="str">
            <v>合成樹脂ｴﾏﾙｼｮﾝﾍﾟｲﾝﾄ1種塗替え</v>
          </cell>
          <cell r="C97" t="str">
            <v>天井面</v>
          </cell>
          <cell r="D97" t="str">
            <v>&lt;EP-1&gt;-1</v>
          </cell>
          <cell r="E97" t="str">
            <v>㎡</v>
          </cell>
          <cell r="F97">
            <v>820</v>
          </cell>
        </row>
        <row r="98">
          <cell r="A98" t="str">
            <v>B040213</v>
          </cell>
          <cell r="B98" t="str">
            <v>合成樹脂ｴﾏﾙｼｮﾝﾍﾟｲﾝﾄ1種塗替え</v>
          </cell>
          <cell r="C98" t="str">
            <v>天井面</v>
          </cell>
          <cell r="D98" t="str">
            <v>&lt;EP-1&gt;-2</v>
          </cell>
          <cell r="E98" t="str">
            <v>㎡</v>
          </cell>
          <cell r="F98">
            <v>820</v>
          </cell>
        </row>
        <row r="99">
          <cell r="A99" t="str">
            <v>B040214</v>
          </cell>
          <cell r="B99" t="str">
            <v>合成樹脂ｴﾏﾙｼｮﾝﾍﾟｲﾝﾄ1種塗替え</v>
          </cell>
          <cell r="C99" t="str">
            <v>天井面</v>
          </cell>
          <cell r="D99" t="str">
            <v>&lt;EP-1&gt;-3</v>
          </cell>
          <cell r="E99" t="str">
            <v>㎡</v>
          </cell>
          <cell r="F99">
            <v>820</v>
          </cell>
        </row>
        <row r="100">
          <cell r="A100" t="str">
            <v>B040301</v>
          </cell>
          <cell r="B100" t="str">
            <v>つや有り合成樹脂ｴﾏﾙｼｮﾝﾍﾟｲﾝﾄ塗替え</v>
          </cell>
          <cell r="C100" t="str">
            <v>ｺﾝｸﾘｰﾄ,ﾓﾙﾀﾙ,ﾎﾞｰﾄﾞ面等</v>
          </cell>
          <cell r="D100" t="str">
            <v>&lt;GEP-A&gt;</v>
          </cell>
          <cell r="E100" t="str">
            <v>㎡</v>
          </cell>
          <cell r="F100">
            <v>390</v>
          </cell>
        </row>
        <row r="101">
          <cell r="A101" t="str">
            <v>B040302</v>
          </cell>
          <cell r="B101" t="str">
            <v>つや有り合成樹脂ｴﾏﾙｼｮﾝﾍﾟｲﾝﾄ塗替え</v>
          </cell>
          <cell r="C101" t="str">
            <v>ｺﾝｸﾘｰﾄ,ﾓﾙﾀﾙ,ﾎﾞｰﾄﾞ面等</v>
          </cell>
          <cell r="D101" t="str">
            <v>&lt;GEP-A&gt;-1</v>
          </cell>
          <cell r="E101" t="str">
            <v>㎡</v>
          </cell>
          <cell r="F101">
            <v>810</v>
          </cell>
        </row>
        <row r="102">
          <cell r="A102" t="str">
            <v>B040303</v>
          </cell>
          <cell r="B102" t="str">
            <v>つや有り合成樹脂ｴﾏﾙｼｮﾝﾍﾟｲﾝﾄ塗替え</v>
          </cell>
          <cell r="C102" t="str">
            <v>ｺﾝｸﾘｰﾄ,ﾓﾙﾀﾙ,ﾎﾞｰﾄﾞ面等</v>
          </cell>
          <cell r="D102" t="str">
            <v>&lt;GEP-A&gt;-2</v>
          </cell>
          <cell r="E102" t="str">
            <v>㎡</v>
          </cell>
          <cell r="F102">
            <v>1220</v>
          </cell>
        </row>
        <row r="103">
          <cell r="A103" t="str">
            <v>B040304</v>
          </cell>
          <cell r="B103" t="str">
            <v>つや有り合成樹脂ｴﾏﾙｼｮﾝﾍﾟｲﾝﾄ塗替え</v>
          </cell>
          <cell r="C103" t="str">
            <v>ｺﾝｸﾘｰﾄ,ﾓﾙﾀﾙ,ﾎﾞｰﾄﾞ面等</v>
          </cell>
          <cell r="D103" t="str">
            <v>&lt;GEP-A&gt;-3</v>
          </cell>
          <cell r="E103" t="str">
            <v>㎡</v>
          </cell>
          <cell r="F103">
            <v>1220</v>
          </cell>
        </row>
        <row r="104">
          <cell r="A104" t="str">
            <v>B040311</v>
          </cell>
          <cell r="B104" t="str">
            <v>つや有り合成樹脂ｴﾏﾙｼｮﾝﾍﾟｲﾝﾄ塗替え</v>
          </cell>
          <cell r="C104" t="str">
            <v>天井面等</v>
          </cell>
          <cell r="D104" t="str">
            <v>&lt;GEP-A&gt;</v>
          </cell>
          <cell r="E104" t="str">
            <v>㎡</v>
          </cell>
          <cell r="F104">
            <v>410</v>
          </cell>
        </row>
        <row r="105">
          <cell r="A105" t="str">
            <v>B040312</v>
          </cell>
          <cell r="B105" t="str">
            <v>つや有り合成樹脂ｴﾏﾙｼｮﾝﾍﾟｲﾝﾄ塗替え</v>
          </cell>
          <cell r="C105" t="str">
            <v>天井面等</v>
          </cell>
          <cell r="D105" t="str">
            <v>&lt;GEP-A&gt;-1</v>
          </cell>
          <cell r="E105" t="str">
            <v>㎡</v>
          </cell>
          <cell r="F105">
            <v>820</v>
          </cell>
        </row>
        <row r="106">
          <cell r="A106" t="str">
            <v>B040313</v>
          </cell>
          <cell r="B106" t="str">
            <v>つや有り合成樹脂ｴﾏﾙｼｮﾝﾍﾟｲﾝﾄ塗替え</v>
          </cell>
          <cell r="C106" t="str">
            <v>天井面等</v>
          </cell>
          <cell r="D106" t="str">
            <v>&lt;GEP-A&gt;-2</v>
          </cell>
          <cell r="E106" t="str">
            <v>㎡</v>
          </cell>
          <cell r="F106">
            <v>1280</v>
          </cell>
        </row>
        <row r="107">
          <cell r="A107" t="str">
            <v>B040314</v>
          </cell>
          <cell r="B107" t="str">
            <v>つや有り合成樹脂ｴﾏﾙｼｮﾝﾍﾟｲﾝﾄ塗替え</v>
          </cell>
          <cell r="C107" t="str">
            <v>天井面等</v>
          </cell>
          <cell r="D107" t="str">
            <v>&lt;GEP-A&gt;-3</v>
          </cell>
          <cell r="E107" t="str">
            <v>㎡</v>
          </cell>
          <cell r="F107">
            <v>1280</v>
          </cell>
        </row>
        <row r="108">
          <cell r="A108" t="str">
            <v>B040321</v>
          </cell>
          <cell r="B108" t="str">
            <v>つや有り合成樹脂ｴﾏﾙｼｮﾝﾍﾟｲﾝﾄ塗替え</v>
          </cell>
          <cell r="C108" t="str">
            <v>ｺﾝｸﾘｰﾄ,ﾓﾙﾀﾙ,ﾎﾞｰﾄﾞ面等</v>
          </cell>
          <cell r="D108" t="str">
            <v>&lt;GEP-B&gt;</v>
          </cell>
          <cell r="E108" t="str">
            <v>㎡</v>
          </cell>
          <cell r="F108">
            <v>410</v>
          </cell>
        </row>
        <row r="109">
          <cell r="A109" t="str">
            <v>B040322</v>
          </cell>
          <cell r="B109" t="str">
            <v>つや有り合成樹脂ｴﾏﾙｼｮﾝﾍﾟｲﾝﾄ塗替え</v>
          </cell>
          <cell r="C109" t="str">
            <v>ｺﾝｸﾘｰﾄ,ﾓﾙﾀﾙ,ﾎﾞｰﾄﾞ面等</v>
          </cell>
          <cell r="D109" t="str">
            <v>&lt;GEP-B&gt;-1</v>
          </cell>
          <cell r="E109" t="str">
            <v>㎡</v>
          </cell>
          <cell r="F109">
            <v>850</v>
          </cell>
        </row>
        <row r="110">
          <cell r="A110" t="str">
            <v>B040323</v>
          </cell>
          <cell r="B110" t="str">
            <v>つや有り合成樹脂ｴﾏﾙｼｮﾝﾍﾟｲﾝﾄ塗替え</v>
          </cell>
          <cell r="C110" t="str">
            <v>ｺﾝｸﾘｰﾄ,ﾓﾙﾀﾙ,ﾎﾞｰﾄﾞ面等</v>
          </cell>
          <cell r="D110" t="str">
            <v>&lt;GEP-B&gt;-2</v>
          </cell>
          <cell r="E110" t="str">
            <v>㎡</v>
          </cell>
          <cell r="F110">
            <v>850</v>
          </cell>
        </row>
        <row r="111">
          <cell r="A111" t="str">
            <v>B040324</v>
          </cell>
          <cell r="B111" t="str">
            <v>つや有り合成樹脂ｴﾏﾙｼｮﾝﾍﾟｲﾝﾄ塗替え</v>
          </cell>
          <cell r="C111" t="str">
            <v>ｺﾝｸﾘｰﾄ,ﾓﾙﾀﾙ,ﾎﾞｰﾄﾞ面等</v>
          </cell>
          <cell r="D111" t="str">
            <v>&lt;GEP-B&gt;-3</v>
          </cell>
          <cell r="E111" t="str">
            <v>㎡</v>
          </cell>
          <cell r="F111">
            <v>850</v>
          </cell>
        </row>
        <row r="112">
          <cell r="A112" t="str">
            <v>B040331</v>
          </cell>
          <cell r="B112" t="str">
            <v>つや有り合成樹脂ｴﾏﾙｼｮﾝﾍﾟｲﾝﾄ塗替え</v>
          </cell>
          <cell r="C112" t="str">
            <v>天井面等</v>
          </cell>
          <cell r="D112" t="str">
            <v>&lt;GEP-B&gt;</v>
          </cell>
          <cell r="E112" t="str">
            <v>㎡</v>
          </cell>
          <cell r="F112">
            <v>410</v>
          </cell>
        </row>
        <row r="113">
          <cell r="A113" t="str">
            <v>B040332</v>
          </cell>
          <cell r="B113" t="str">
            <v>つや有り合成樹脂ｴﾏﾙｼｮﾝﾍﾟｲﾝﾄ塗替え</v>
          </cell>
          <cell r="C113" t="str">
            <v>天井面等</v>
          </cell>
          <cell r="D113" t="str">
            <v>&lt;GEP-B&gt;-1</v>
          </cell>
          <cell r="E113" t="str">
            <v>㎡</v>
          </cell>
          <cell r="F113">
            <v>840</v>
          </cell>
        </row>
        <row r="114">
          <cell r="A114" t="str">
            <v>B040333</v>
          </cell>
          <cell r="B114" t="str">
            <v>つや有り合成樹脂ｴﾏﾙｼｮﾝﾍﾟｲﾝﾄ塗替え</v>
          </cell>
          <cell r="C114" t="str">
            <v>天井面等</v>
          </cell>
          <cell r="D114" t="str">
            <v>&lt;GEP-B&gt;-2</v>
          </cell>
          <cell r="E114" t="str">
            <v>㎡</v>
          </cell>
          <cell r="F114">
            <v>840</v>
          </cell>
        </row>
        <row r="115">
          <cell r="A115" t="str">
            <v>B040334</v>
          </cell>
          <cell r="B115" t="str">
            <v>つや有り合成樹脂ｴﾏﾙｼｮﾝﾍﾟｲﾝﾄ塗替え</v>
          </cell>
          <cell r="C115" t="str">
            <v>天井面等</v>
          </cell>
          <cell r="D115" t="str">
            <v>&lt;GEP-B&gt;-3</v>
          </cell>
          <cell r="E115" t="str">
            <v>㎡</v>
          </cell>
          <cell r="F115">
            <v>840</v>
          </cell>
        </row>
        <row r="116">
          <cell r="A116" t="str">
            <v>B040401</v>
          </cell>
          <cell r="B116" t="str">
            <v>塩化ﾋﾞﾆﾙ樹脂ｴﾅﾒﾙ塗替え</v>
          </cell>
          <cell r="C116" t="str">
            <v>ｺﾝｸﾘｰﾄ,ﾓﾙﾀﾙ,ﾎﾞｰﾄﾞ面等</v>
          </cell>
          <cell r="D116" t="str">
            <v>&lt;VE&gt;</v>
          </cell>
          <cell r="E116" t="str">
            <v>㎡</v>
          </cell>
          <cell r="F116">
            <v>320</v>
          </cell>
        </row>
        <row r="117">
          <cell r="A117" t="str">
            <v>B040402</v>
          </cell>
          <cell r="B117" t="str">
            <v>塩化ﾋﾞﾆﾙ樹脂ｴﾅﾒﾙ塗替え</v>
          </cell>
          <cell r="C117" t="str">
            <v>ｺﾝｸﾘｰﾄ,ﾓﾙﾀﾙ,ﾎﾞｰﾄﾞ面等</v>
          </cell>
          <cell r="D117" t="str">
            <v>&lt;VE&gt;-1</v>
          </cell>
          <cell r="E117" t="str">
            <v>㎡</v>
          </cell>
          <cell r="F117">
            <v>670</v>
          </cell>
        </row>
        <row r="118">
          <cell r="A118" t="str">
            <v>B040403</v>
          </cell>
          <cell r="B118" t="str">
            <v>塩化ﾋﾞﾆﾙ樹脂ｴﾅﾒﾙ塗替え</v>
          </cell>
          <cell r="C118" t="str">
            <v>ｺﾝｸﾘｰﾄ,ﾓﾙﾀﾙ,ﾎﾞｰﾄﾞ面等</v>
          </cell>
          <cell r="D118" t="str">
            <v>&lt;VE&gt;-2</v>
          </cell>
          <cell r="E118" t="str">
            <v>㎡</v>
          </cell>
          <cell r="F118">
            <v>1440</v>
          </cell>
        </row>
        <row r="119">
          <cell r="A119" t="str">
            <v>B040404</v>
          </cell>
          <cell r="B119" t="str">
            <v>塩化ﾋﾞﾆﾙ樹脂ｴﾅﾒﾙ塗替え</v>
          </cell>
          <cell r="C119" t="str">
            <v>ｺﾝｸﾘｰﾄ,ﾓﾙﾀﾙ,ﾎﾞｰﾄﾞ面等</v>
          </cell>
          <cell r="D119" t="str">
            <v>&lt;VE&gt;-3</v>
          </cell>
          <cell r="E119" t="str">
            <v>㎡</v>
          </cell>
          <cell r="F119">
            <v>1620</v>
          </cell>
        </row>
        <row r="120">
          <cell r="A120" t="str">
            <v>B040501</v>
          </cell>
          <cell r="B120" t="str">
            <v>クリヤラッカー塗替え</v>
          </cell>
          <cell r="C120" t="str">
            <v>木部</v>
          </cell>
          <cell r="D120" t="str">
            <v>&lt;CL&gt;</v>
          </cell>
          <cell r="E120" t="str">
            <v>㎡</v>
          </cell>
          <cell r="F120">
            <v>1080</v>
          </cell>
        </row>
        <row r="121">
          <cell r="A121" t="str">
            <v>B040601</v>
          </cell>
          <cell r="B121" t="str">
            <v>ﾌﾀﾙ酸樹脂ｴﾅﾒﾙ塗替え</v>
          </cell>
          <cell r="C121" t="str">
            <v>鉄面</v>
          </cell>
          <cell r="D121" t="str">
            <v>&lt;FE&gt;</v>
          </cell>
          <cell r="E121" t="str">
            <v>㎡</v>
          </cell>
          <cell r="F121">
            <v>560</v>
          </cell>
        </row>
        <row r="122">
          <cell r="A122" t="str">
            <v>B040602</v>
          </cell>
          <cell r="B122" t="str">
            <v>ﾌﾀﾙ酸樹脂ｴﾅﾒﾙ塗替え</v>
          </cell>
          <cell r="C122" t="str">
            <v>鉄面</v>
          </cell>
          <cell r="D122" t="str">
            <v>&lt;FE&gt;-1</v>
          </cell>
          <cell r="E122" t="str">
            <v>㎡</v>
          </cell>
          <cell r="F122">
            <v>1180</v>
          </cell>
        </row>
        <row r="123">
          <cell r="A123" t="str">
            <v>B040603</v>
          </cell>
          <cell r="B123" t="str">
            <v>ﾌﾀﾙ酸樹脂ｴﾅﾒﾙ塗替え</v>
          </cell>
          <cell r="C123" t="str">
            <v>鉄面</v>
          </cell>
          <cell r="D123" t="str">
            <v>&lt;FE&gt;-2C</v>
          </cell>
          <cell r="E123" t="str">
            <v>㎡</v>
          </cell>
          <cell r="F123">
            <v>2180</v>
          </cell>
        </row>
        <row r="124">
          <cell r="A124" t="str">
            <v>B040604</v>
          </cell>
          <cell r="B124" t="str">
            <v>ﾌﾀﾙ酸樹脂ｴﾅﾒﾙ塗替え</v>
          </cell>
          <cell r="C124" t="str">
            <v>鉄面</v>
          </cell>
          <cell r="D124" t="str">
            <v>&lt;FE&gt;-2B</v>
          </cell>
          <cell r="E124" t="str">
            <v>㎡</v>
          </cell>
          <cell r="F124">
            <v>2400</v>
          </cell>
        </row>
        <row r="125">
          <cell r="A125" t="str">
            <v>B040605</v>
          </cell>
          <cell r="B125" t="str">
            <v>ﾌﾀﾙ酸樹脂ｴﾅﾒﾙ塗替え</v>
          </cell>
          <cell r="C125" t="str">
            <v>鉄面</v>
          </cell>
          <cell r="D125" t="str">
            <v>&lt;FE&gt;-2A</v>
          </cell>
          <cell r="E125" t="str">
            <v>㎡</v>
          </cell>
          <cell r="F125">
            <v>2640</v>
          </cell>
        </row>
        <row r="126">
          <cell r="A126" t="str">
            <v>B040606</v>
          </cell>
          <cell r="B126" t="str">
            <v>ﾌﾀﾙ酸樹脂ｴﾅﾒﾙ塗替え</v>
          </cell>
          <cell r="C126" t="str">
            <v>鉄面</v>
          </cell>
          <cell r="D126" t="str">
            <v>&lt;FE&gt;-3</v>
          </cell>
          <cell r="E126" t="str">
            <v>㎡</v>
          </cell>
          <cell r="F126">
            <v>2850</v>
          </cell>
        </row>
        <row r="127">
          <cell r="A127" t="str">
            <v>B040611</v>
          </cell>
          <cell r="B127" t="str">
            <v>ﾌﾀﾙ酸樹脂ｴﾅﾒﾙ塗替え</v>
          </cell>
          <cell r="C127" t="str">
            <v>鋼製建具等（鉄面）</v>
          </cell>
          <cell r="D127" t="str">
            <v>&lt;FE&gt;</v>
          </cell>
          <cell r="E127" t="str">
            <v>㎡</v>
          </cell>
          <cell r="F127">
            <v>560</v>
          </cell>
        </row>
        <row r="128">
          <cell r="A128" t="str">
            <v>B040612</v>
          </cell>
          <cell r="B128" t="str">
            <v>ﾌﾀﾙ酸樹脂ｴﾅﾒﾙ塗替え</v>
          </cell>
          <cell r="C128" t="str">
            <v>鋼製建具等（鉄面）</v>
          </cell>
          <cell r="D128" t="str">
            <v>&lt;FE&gt;-1</v>
          </cell>
          <cell r="E128" t="str">
            <v>㎡</v>
          </cell>
          <cell r="F128">
            <v>1180</v>
          </cell>
        </row>
        <row r="129">
          <cell r="A129" t="str">
            <v>B040613</v>
          </cell>
          <cell r="B129" t="str">
            <v>ﾌﾀﾙ酸樹脂ｴﾅﾒﾙ塗替え</v>
          </cell>
          <cell r="C129" t="str">
            <v>鋼製建具等（鉄面）</v>
          </cell>
          <cell r="D129" t="str">
            <v>&lt;FE&gt;-2C</v>
          </cell>
          <cell r="E129" t="str">
            <v>㎡</v>
          </cell>
          <cell r="F129">
            <v>2230</v>
          </cell>
        </row>
        <row r="130">
          <cell r="A130" t="str">
            <v>B040614</v>
          </cell>
          <cell r="B130" t="str">
            <v>ﾌﾀﾙ酸樹脂ｴﾅﾒﾙ塗替え</v>
          </cell>
          <cell r="C130" t="str">
            <v>鋼製建具等（鉄面）</v>
          </cell>
          <cell r="D130" t="str">
            <v>&lt;FE&gt;-2B</v>
          </cell>
          <cell r="E130" t="str">
            <v>㎡</v>
          </cell>
          <cell r="F130">
            <v>2490</v>
          </cell>
        </row>
        <row r="131">
          <cell r="A131" t="str">
            <v>B040615</v>
          </cell>
          <cell r="B131" t="str">
            <v>ﾌﾀﾙ酸樹脂ｴﾅﾒﾙ塗替え</v>
          </cell>
          <cell r="C131" t="str">
            <v>鋼製建具等（鉄面）</v>
          </cell>
          <cell r="D131" t="str">
            <v>&lt;FE&gt;-2A</v>
          </cell>
          <cell r="E131" t="str">
            <v>㎡</v>
          </cell>
          <cell r="F131">
            <v>2770</v>
          </cell>
        </row>
        <row r="132">
          <cell r="A132" t="str">
            <v>B040616</v>
          </cell>
          <cell r="B132" t="str">
            <v>ﾌﾀﾙ酸樹脂ｴﾅﾒﾙ塗替え</v>
          </cell>
          <cell r="C132" t="str">
            <v>鋼製建具等（鉄面）</v>
          </cell>
          <cell r="D132" t="str">
            <v>&lt;FE&gt;-3</v>
          </cell>
          <cell r="E132" t="str">
            <v>㎡</v>
          </cell>
          <cell r="F132">
            <v>3030</v>
          </cell>
        </row>
        <row r="133">
          <cell r="A133" t="str">
            <v>B040621</v>
          </cell>
          <cell r="B133" t="str">
            <v>ﾌﾀﾙ酸樹脂ｴﾅﾒﾙ塗替え</v>
          </cell>
          <cell r="C133" t="str">
            <v>亜鉛めっき面</v>
          </cell>
          <cell r="D133" t="str">
            <v>&lt;FE&gt;</v>
          </cell>
          <cell r="E133" t="str">
            <v>㎡</v>
          </cell>
          <cell r="F133">
            <v>560</v>
          </cell>
        </row>
        <row r="134">
          <cell r="A134" t="str">
            <v>B040622</v>
          </cell>
          <cell r="B134" t="str">
            <v>ﾌﾀﾙ酸樹脂ｴﾅﾒﾙ塗替え</v>
          </cell>
          <cell r="C134" t="str">
            <v>亜鉛めっき面</v>
          </cell>
          <cell r="D134" t="str">
            <v>&lt;FE&gt;-1</v>
          </cell>
          <cell r="E134" t="str">
            <v>㎡</v>
          </cell>
          <cell r="F134">
            <v>1180</v>
          </cell>
        </row>
        <row r="135">
          <cell r="A135" t="str">
            <v>B040623</v>
          </cell>
          <cell r="B135" t="str">
            <v>ﾌﾀﾙ酸樹脂ｴﾅﾒﾙ塗替え</v>
          </cell>
          <cell r="C135" t="str">
            <v>亜鉛めっき面</v>
          </cell>
          <cell r="D135" t="str">
            <v>&lt;FE&gt;-2C</v>
          </cell>
          <cell r="E135" t="str">
            <v>㎡</v>
          </cell>
          <cell r="F135">
            <v>2230</v>
          </cell>
        </row>
        <row r="136">
          <cell r="A136" t="str">
            <v>B040624</v>
          </cell>
          <cell r="B136" t="str">
            <v>ﾌﾀﾙ酸樹脂ｴﾅﾒﾙ塗替え</v>
          </cell>
          <cell r="C136" t="str">
            <v>亜鉛めっき面</v>
          </cell>
          <cell r="D136" t="str">
            <v>&lt;FE&gt;-2B</v>
          </cell>
          <cell r="E136" t="str">
            <v>㎡</v>
          </cell>
          <cell r="F136">
            <v>2490</v>
          </cell>
        </row>
        <row r="137">
          <cell r="A137" t="str">
            <v>B040625</v>
          </cell>
          <cell r="B137" t="str">
            <v>ﾌﾀﾙ酸樹脂ｴﾅﾒﾙ塗替え</v>
          </cell>
          <cell r="C137" t="str">
            <v>亜鉛めっき面</v>
          </cell>
          <cell r="D137" t="str">
            <v>&lt;FE&gt;-2A</v>
          </cell>
          <cell r="E137" t="str">
            <v>㎡</v>
          </cell>
          <cell r="F137">
            <v>2770</v>
          </cell>
        </row>
        <row r="138">
          <cell r="A138" t="str">
            <v>B040626</v>
          </cell>
          <cell r="B138" t="str">
            <v>ﾌﾀﾙ酸樹脂ｴﾅﾒﾙ塗替え</v>
          </cell>
          <cell r="C138" t="str">
            <v>亜鉛めっき面</v>
          </cell>
          <cell r="D138" t="str">
            <v>&lt;FE&gt;-3</v>
          </cell>
          <cell r="E138" t="str">
            <v>㎡</v>
          </cell>
          <cell r="F138">
            <v>3030</v>
          </cell>
        </row>
        <row r="139">
          <cell r="A139" t="str">
            <v>B040701</v>
          </cell>
          <cell r="B139" t="str">
            <v>オイルステイン塗替え</v>
          </cell>
          <cell r="C139" t="str">
            <v>&lt;OS&gt;</v>
          </cell>
          <cell r="D139" t="str">
            <v>&lt;OS&gt;</v>
          </cell>
          <cell r="E139" t="str">
            <v>㎡</v>
          </cell>
          <cell r="F139">
            <v>540</v>
          </cell>
        </row>
        <row r="140">
          <cell r="A140" t="str">
            <v>B050001</v>
          </cell>
          <cell r="B140" t="str">
            <v>空気圧縮機運転費</v>
          </cell>
          <cell r="C140" t="str">
            <v>（  5m3／min）</v>
          </cell>
          <cell r="D140" t="str">
            <v>日</v>
          </cell>
          <cell r="E140" t="str">
            <v>日</v>
          </cell>
          <cell r="F140">
            <v>5990</v>
          </cell>
        </row>
        <row r="141">
          <cell r="A141" t="str">
            <v>B050002</v>
          </cell>
          <cell r="B141" t="str">
            <v>空気圧縮機運転費</v>
          </cell>
          <cell r="C141" t="str">
            <v>（7.6m3／min）</v>
          </cell>
          <cell r="D141" t="str">
            <v>日</v>
          </cell>
          <cell r="E141" t="str">
            <v>日</v>
          </cell>
          <cell r="F141">
            <v>8920</v>
          </cell>
        </row>
        <row r="142">
          <cell r="A142" t="str">
            <v>B050003</v>
          </cell>
          <cell r="B142" t="str">
            <v>鉄筋切断</v>
          </cell>
          <cell r="C142" t="str">
            <v>m3</v>
          </cell>
          <cell r="D142">
            <v>660</v>
          </cell>
          <cell r="E142" t="str">
            <v>m3</v>
          </cell>
          <cell r="F142">
            <v>660</v>
          </cell>
        </row>
        <row r="143">
          <cell r="A143" t="str">
            <v>B051001</v>
          </cell>
          <cell r="B143" t="str">
            <v>床モルタル撤去</v>
          </cell>
          <cell r="C143" t="str">
            <v>㎡</v>
          </cell>
          <cell r="D143">
            <v>2390</v>
          </cell>
          <cell r="E143" t="str">
            <v>㎡</v>
          </cell>
          <cell r="F143">
            <v>2390</v>
          </cell>
        </row>
        <row r="144">
          <cell r="A144" t="str">
            <v>B051002</v>
          </cell>
          <cell r="B144" t="str">
            <v>床タイル，床人研撤去</v>
          </cell>
          <cell r="C144" t="str">
            <v>（下地モルタル共）</v>
          </cell>
          <cell r="D144" t="str">
            <v>m3</v>
          </cell>
          <cell r="E144" t="str">
            <v>m3</v>
          </cell>
          <cell r="F144">
            <v>2980</v>
          </cell>
        </row>
        <row r="145">
          <cell r="A145" t="str">
            <v>B051003</v>
          </cell>
          <cell r="B145" t="str">
            <v>防水押さえｺﾝｸﾘｰﾄ撤去</v>
          </cell>
          <cell r="C145" t="str">
            <v>m3</v>
          </cell>
          <cell r="D145">
            <v>23180</v>
          </cell>
          <cell r="E145" t="str">
            <v>m3</v>
          </cell>
          <cell r="F145">
            <v>23180</v>
          </cell>
        </row>
        <row r="146">
          <cell r="A146" t="str">
            <v>B051004</v>
          </cell>
          <cell r="B146" t="str">
            <v>鉄筋ｺﾝｸﾘｰﾄ壁等撤去</v>
          </cell>
          <cell r="C146" t="str">
            <v>m3</v>
          </cell>
          <cell r="D146">
            <v>41630</v>
          </cell>
          <cell r="E146" t="str">
            <v>m3</v>
          </cell>
          <cell r="F146">
            <v>41630</v>
          </cell>
        </row>
        <row r="147">
          <cell r="A147" t="str">
            <v>B051005</v>
          </cell>
          <cell r="B147" t="str">
            <v>壁モルタル撤去</v>
          </cell>
          <cell r="C147" t="str">
            <v>㎡</v>
          </cell>
          <cell r="D147">
            <v>2390</v>
          </cell>
          <cell r="E147" t="str">
            <v>㎡</v>
          </cell>
          <cell r="F147">
            <v>2390</v>
          </cell>
        </row>
        <row r="148">
          <cell r="A148" t="str">
            <v>B051006</v>
          </cell>
          <cell r="B148" t="str">
            <v>壁タイル撤去</v>
          </cell>
          <cell r="C148" t="str">
            <v>（下地モルタル共）</v>
          </cell>
          <cell r="D148" t="str">
            <v>㎡</v>
          </cell>
          <cell r="E148" t="str">
            <v>㎡</v>
          </cell>
          <cell r="F148">
            <v>2910</v>
          </cell>
        </row>
        <row r="149">
          <cell r="A149" t="str">
            <v>B051011</v>
          </cell>
          <cell r="B149" t="str">
            <v>ビニル床タイル撤去</v>
          </cell>
          <cell r="C149" t="str">
            <v>㎡</v>
          </cell>
          <cell r="D149">
            <v>720</v>
          </cell>
          <cell r="E149" t="str">
            <v>㎡</v>
          </cell>
          <cell r="F149">
            <v>720</v>
          </cell>
        </row>
        <row r="150">
          <cell r="A150" t="str">
            <v>B051012</v>
          </cell>
          <cell r="B150" t="str">
            <v>ビニル床シート撤去</v>
          </cell>
          <cell r="C150" t="str">
            <v>㎡</v>
          </cell>
          <cell r="D150">
            <v>720</v>
          </cell>
          <cell r="E150" t="str">
            <v>㎡</v>
          </cell>
          <cell r="F150">
            <v>720</v>
          </cell>
        </row>
        <row r="151">
          <cell r="A151" t="str">
            <v>B051021</v>
          </cell>
          <cell r="B151" t="str">
            <v>ﾌﾛｰﾘﾝｸﾞﾎﾞｰﾄﾞ縁甲板等撤去</v>
          </cell>
          <cell r="C151" t="str">
            <v>（ころばし床組共）</v>
          </cell>
          <cell r="D151" t="str">
            <v>㎡</v>
          </cell>
          <cell r="E151" t="str">
            <v>㎡</v>
          </cell>
          <cell r="F151">
            <v>1620</v>
          </cell>
        </row>
        <row r="152">
          <cell r="A152" t="str">
            <v>B051022</v>
          </cell>
          <cell r="B152" t="str">
            <v>ﾌﾛｰﾘﾝｸﾞﾎﾞｰﾄﾞ縁甲板等撤去</v>
          </cell>
          <cell r="C152" t="str">
            <v>（つか立て床組共）</v>
          </cell>
          <cell r="D152" t="str">
            <v>㎡</v>
          </cell>
          <cell r="E152" t="str">
            <v>㎡</v>
          </cell>
          <cell r="F152">
            <v>1800</v>
          </cell>
        </row>
        <row r="153">
          <cell r="A153" t="str">
            <v>B051031</v>
          </cell>
          <cell r="B153" t="str">
            <v>壁合板・板張り，ボード等撤去</v>
          </cell>
          <cell r="C153" t="str">
            <v>（仕上げ材のみ）</v>
          </cell>
          <cell r="D153" t="str">
            <v>㎡</v>
          </cell>
          <cell r="E153" t="str">
            <v>㎡</v>
          </cell>
          <cell r="F153">
            <v>720</v>
          </cell>
        </row>
        <row r="154">
          <cell r="A154" t="str">
            <v>B051032</v>
          </cell>
          <cell r="B154" t="str">
            <v>壁合板・板張り，ボード等撤去</v>
          </cell>
          <cell r="C154" t="str">
            <v>（ｺﾝｸﾘｰﾄ下地,胴縁共）</v>
          </cell>
          <cell r="D154" t="str">
            <v>㎡</v>
          </cell>
          <cell r="E154" t="str">
            <v>㎡</v>
          </cell>
          <cell r="F154">
            <v>900</v>
          </cell>
        </row>
        <row r="155">
          <cell r="A155" t="str">
            <v>B051041</v>
          </cell>
          <cell r="B155" t="str">
            <v>天井合板・板張り，ボード等撤去</v>
          </cell>
          <cell r="C155" t="str">
            <v>（仕上げ材のみ）</v>
          </cell>
          <cell r="D155" t="str">
            <v>㎡</v>
          </cell>
          <cell r="E155" t="str">
            <v>㎡</v>
          </cell>
          <cell r="F155">
            <v>720</v>
          </cell>
        </row>
        <row r="156">
          <cell r="A156" t="str">
            <v>B051042</v>
          </cell>
          <cell r="B156" t="str">
            <v>天井合板・板張り，ボード等撤去</v>
          </cell>
          <cell r="C156" t="str">
            <v>（木下地･軽鉄下地共）</v>
          </cell>
          <cell r="D156" t="str">
            <v>㎡</v>
          </cell>
          <cell r="E156" t="str">
            <v>㎡</v>
          </cell>
          <cell r="F156">
            <v>900</v>
          </cell>
        </row>
        <row r="157">
          <cell r="A157" t="str">
            <v>B051051</v>
          </cell>
          <cell r="B157" t="str">
            <v>木造間仕切撤去</v>
          </cell>
          <cell r="C157" t="str">
            <v>（仕上げ材共）</v>
          </cell>
          <cell r="D157" t="str">
            <v>㎡</v>
          </cell>
          <cell r="E157" t="str">
            <v>㎡</v>
          </cell>
          <cell r="F157">
            <v>1440</v>
          </cell>
        </row>
        <row r="158">
          <cell r="A158" t="str">
            <v>B051061</v>
          </cell>
          <cell r="B158" t="str">
            <v>ｱｽﾌｧﾙﾄ防水層撤去</v>
          </cell>
          <cell r="C158" t="str">
            <v>㎡</v>
          </cell>
          <cell r="D158">
            <v>1620</v>
          </cell>
          <cell r="E158" t="str">
            <v>㎡</v>
          </cell>
          <cell r="F158">
            <v>1620</v>
          </cell>
        </row>
        <row r="159">
          <cell r="A159" t="str">
            <v>B051062</v>
          </cell>
          <cell r="B159" t="str">
            <v>シート防水層撤去</v>
          </cell>
          <cell r="C159" t="str">
            <v>㎡</v>
          </cell>
          <cell r="D159">
            <v>810</v>
          </cell>
          <cell r="E159" t="str">
            <v>㎡</v>
          </cell>
          <cell r="F159">
            <v>810</v>
          </cell>
        </row>
        <row r="160">
          <cell r="A160" t="str">
            <v>B051071</v>
          </cell>
          <cell r="B160" t="str">
            <v>立てどい撤去</v>
          </cell>
          <cell r="C160" t="str">
            <v>（鋼管）径 65mm</v>
          </cell>
          <cell r="D160" t="str">
            <v>ｍ</v>
          </cell>
          <cell r="E160" t="str">
            <v>ｍ</v>
          </cell>
          <cell r="F160">
            <v>1780</v>
          </cell>
        </row>
        <row r="161">
          <cell r="A161" t="str">
            <v>B051072</v>
          </cell>
          <cell r="B161" t="str">
            <v>立てどい撤去</v>
          </cell>
          <cell r="C161" t="str">
            <v>（鋼管）径 80mm</v>
          </cell>
          <cell r="D161" t="str">
            <v>ｍ</v>
          </cell>
          <cell r="E161" t="str">
            <v>ｍ</v>
          </cell>
          <cell r="F161">
            <v>2020</v>
          </cell>
        </row>
        <row r="162">
          <cell r="A162" t="str">
            <v>B051073</v>
          </cell>
          <cell r="B162" t="str">
            <v>立てどい撤去</v>
          </cell>
          <cell r="C162" t="str">
            <v>（鋼管）径100mm</v>
          </cell>
          <cell r="D162" t="str">
            <v>ｍ</v>
          </cell>
          <cell r="E162" t="str">
            <v>ｍ</v>
          </cell>
          <cell r="F162">
            <v>2630</v>
          </cell>
        </row>
        <row r="163">
          <cell r="A163" t="str">
            <v>B051074</v>
          </cell>
          <cell r="B163" t="str">
            <v>立てどい撤去</v>
          </cell>
          <cell r="C163" t="str">
            <v>（鋼管）径125mm</v>
          </cell>
          <cell r="D163" t="str">
            <v>ｍ</v>
          </cell>
          <cell r="E163" t="str">
            <v>ｍ</v>
          </cell>
          <cell r="F163">
            <v>3110</v>
          </cell>
        </row>
        <row r="164">
          <cell r="A164" t="str">
            <v>B051075</v>
          </cell>
          <cell r="B164" t="str">
            <v>立てどい撤去</v>
          </cell>
          <cell r="C164" t="str">
            <v>（鋼管）径150mm</v>
          </cell>
          <cell r="D164" t="str">
            <v>ｍ</v>
          </cell>
          <cell r="E164" t="str">
            <v>ｍ</v>
          </cell>
          <cell r="F164">
            <v>4720</v>
          </cell>
        </row>
        <row r="165">
          <cell r="A165" t="str">
            <v>B051081</v>
          </cell>
          <cell r="B165" t="str">
            <v>立てどい撤去</v>
          </cell>
          <cell r="C165" t="str">
            <v>（硬質塩ビ管）径 65mm</v>
          </cell>
          <cell r="D165" t="str">
            <v>ｍ</v>
          </cell>
          <cell r="E165" t="str">
            <v>ｍ</v>
          </cell>
          <cell r="F165">
            <v>1070</v>
          </cell>
        </row>
        <row r="166">
          <cell r="A166" t="str">
            <v>B051082</v>
          </cell>
          <cell r="B166" t="str">
            <v>立てどい撤去</v>
          </cell>
          <cell r="C166" t="str">
            <v>（硬質塩ビ管）径 75mm</v>
          </cell>
          <cell r="D166" t="str">
            <v>ｍ</v>
          </cell>
          <cell r="E166" t="str">
            <v>ｍ</v>
          </cell>
          <cell r="F166">
            <v>1250</v>
          </cell>
        </row>
        <row r="167">
          <cell r="A167" t="str">
            <v>B051083</v>
          </cell>
          <cell r="B167" t="str">
            <v>立てどい撤去</v>
          </cell>
          <cell r="C167" t="str">
            <v>（硬質塩ビ管）径100mm</v>
          </cell>
          <cell r="D167" t="str">
            <v>ｍ</v>
          </cell>
          <cell r="E167" t="str">
            <v>ｍ</v>
          </cell>
          <cell r="F167">
            <v>1610</v>
          </cell>
        </row>
        <row r="168">
          <cell r="A168" t="str">
            <v>B051084</v>
          </cell>
          <cell r="B168" t="str">
            <v>立てどい撤去</v>
          </cell>
          <cell r="C168" t="str">
            <v>（硬質塩ビ管）径125mm</v>
          </cell>
          <cell r="D168" t="str">
            <v>ｍ</v>
          </cell>
          <cell r="E168" t="str">
            <v>ｍ</v>
          </cell>
          <cell r="F168">
            <v>1980</v>
          </cell>
        </row>
        <row r="169">
          <cell r="A169" t="str">
            <v>B051085</v>
          </cell>
          <cell r="B169" t="str">
            <v>立てどい撤去</v>
          </cell>
          <cell r="C169" t="str">
            <v>（硬質塩ビ管）径150mm</v>
          </cell>
          <cell r="D169" t="str">
            <v>ｍ</v>
          </cell>
          <cell r="E169" t="str">
            <v>ｍ</v>
          </cell>
          <cell r="F169">
            <v>2340</v>
          </cell>
        </row>
        <row r="170">
          <cell r="A170" t="str">
            <v>B060001</v>
          </cell>
          <cell r="B170" t="str">
            <v>工事残材運搬</v>
          </cell>
          <cell r="C170" t="str">
            <v>（10ｔ車）</v>
          </cell>
          <cell r="D170" t="str">
            <v>日</v>
          </cell>
          <cell r="E170" t="str">
            <v>日</v>
          </cell>
          <cell r="F170">
            <v>46290</v>
          </cell>
        </row>
        <row r="171">
          <cell r="A171" t="str">
            <v>B060002</v>
          </cell>
          <cell r="B171" t="str">
            <v>工事残材運搬</v>
          </cell>
          <cell r="C171" t="str">
            <v>（４ｔ車）</v>
          </cell>
          <cell r="D171" t="str">
            <v>日</v>
          </cell>
          <cell r="E171" t="str">
            <v>日</v>
          </cell>
          <cell r="F171">
            <v>30280</v>
          </cell>
        </row>
        <row r="172">
          <cell r="A172" t="str">
            <v>B060003</v>
          </cell>
          <cell r="B172" t="str">
            <v>工事残材運搬</v>
          </cell>
          <cell r="C172" t="str">
            <v>（２ｔ車）</v>
          </cell>
          <cell r="D172" t="str">
            <v>日</v>
          </cell>
          <cell r="E172" t="str">
            <v>日</v>
          </cell>
          <cell r="F172">
            <v>26300</v>
          </cell>
        </row>
        <row r="173">
          <cell r="A173" t="str">
            <v>B060011</v>
          </cell>
          <cell r="B173" t="str">
            <v>廃棄材（ガラ）敷きならし</v>
          </cell>
          <cell r="C173" t="str">
            <v>m3</v>
          </cell>
          <cell r="D173">
            <v>113</v>
          </cell>
          <cell r="E173" t="str">
            <v>m3</v>
          </cell>
          <cell r="F173">
            <v>113</v>
          </cell>
        </row>
        <row r="174">
          <cell r="A174" t="str">
            <v>B060201</v>
          </cell>
          <cell r="B174" t="str">
            <v>廃棄材運搬　Ⅰ類</v>
          </cell>
          <cell r="C174" t="str">
            <v>（２ｔ車，DID区間有り，ﾊﾞｯｸﾎｳ0.1m3） 0.3km以下</v>
          </cell>
          <cell r="D174" t="str">
            <v>m3</v>
          </cell>
          <cell r="E174" t="str">
            <v>m3</v>
          </cell>
          <cell r="F174">
            <v>1540</v>
          </cell>
        </row>
        <row r="175">
          <cell r="A175" t="str">
            <v>B060202</v>
          </cell>
          <cell r="B175" t="str">
            <v>廃棄材運搬　Ⅰ類</v>
          </cell>
          <cell r="C175" t="str">
            <v>（２ｔ車，DID区間有り，ﾊﾞｯｸﾎｳ0.1m3） 1.0km以下</v>
          </cell>
          <cell r="D175" t="str">
            <v>m3</v>
          </cell>
          <cell r="E175" t="str">
            <v>m3</v>
          </cell>
          <cell r="F175">
            <v>1710</v>
          </cell>
        </row>
        <row r="176">
          <cell r="A176" t="str">
            <v>B060203</v>
          </cell>
          <cell r="B176" t="str">
            <v>廃棄材運搬　Ⅰ類</v>
          </cell>
          <cell r="C176" t="str">
            <v>（２ｔ車，DID区間有り，ﾊﾞｯｸﾎｳ0.1m3） 1.5km以下</v>
          </cell>
          <cell r="D176" t="str">
            <v>m3</v>
          </cell>
          <cell r="E176" t="str">
            <v>m3</v>
          </cell>
          <cell r="F176">
            <v>2050</v>
          </cell>
        </row>
        <row r="177">
          <cell r="A177" t="str">
            <v>B060204</v>
          </cell>
          <cell r="B177" t="str">
            <v>廃棄材運搬　Ⅰ類</v>
          </cell>
          <cell r="C177" t="str">
            <v>（２ｔ車，DID区間有り，ﾊﾞｯｸﾎｳ0.1m3） 2.5km以下</v>
          </cell>
          <cell r="D177" t="str">
            <v>m3</v>
          </cell>
          <cell r="E177" t="str">
            <v>m3</v>
          </cell>
          <cell r="F177">
            <v>2390</v>
          </cell>
        </row>
        <row r="178">
          <cell r="A178" t="str">
            <v>B060205</v>
          </cell>
          <cell r="B178" t="str">
            <v>廃棄材運搬　Ⅰ類</v>
          </cell>
          <cell r="C178" t="str">
            <v>（２ｔ車，DID区間有り，ﾊﾞｯｸﾎｳ0.1m3） 3.0km以下</v>
          </cell>
          <cell r="D178" t="str">
            <v>m3</v>
          </cell>
          <cell r="E178" t="str">
            <v>m3</v>
          </cell>
          <cell r="F178">
            <v>2740</v>
          </cell>
        </row>
        <row r="179">
          <cell r="A179" t="str">
            <v>B060206</v>
          </cell>
          <cell r="B179" t="str">
            <v>廃棄材運搬　Ⅰ類</v>
          </cell>
          <cell r="C179" t="str">
            <v>（２ｔ車，DID区間有り，ﾊﾞｯｸﾎｳ0.1m3） 3.5km以下</v>
          </cell>
          <cell r="D179" t="str">
            <v>m3</v>
          </cell>
          <cell r="E179" t="str">
            <v>m3</v>
          </cell>
          <cell r="F179">
            <v>3080</v>
          </cell>
        </row>
        <row r="180">
          <cell r="A180" t="str">
            <v>B060207</v>
          </cell>
          <cell r="B180" t="str">
            <v>廃棄材運搬　Ⅰ類</v>
          </cell>
          <cell r="C180" t="str">
            <v>（２ｔ車，DID区間有り，ﾊﾞｯｸﾎｳ0.1m3） 4.5km以下</v>
          </cell>
          <cell r="D180" t="str">
            <v>m3</v>
          </cell>
          <cell r="E180" t="str">
            <v>m3</v>
          </cell>
          <cell r="F180">
            <v>3420</v>
          </cell>
        </row>
        <row r="181">
          <cell r="A181" t="str">
            <v>B060208</v>
          </cell>
          <cell r="B181" t="str">
            <v>廃棄材運搬　Ⅰ類</v>
          </cell>
          <cell r="C181" t="str">
            <v>（２ｔ車，DID区間有り，ﾊﾞｯｸﾎｳ0.1m3） 5.0km以下</v>
          </cell>
          <cell r="D181" t="str">
            <v>m3</v>
          </cell>
          <cell r="E181" t="str">
            <v>m3</v>
          </cell>
          <cell r="F181">
            <v>3760</v>
          </cell>
        </row>
        <row r="182">
          <cell r="A182" t="str">
            <v>B060209</v>
          </cell>
          <cell r="B182" t="str">
            <v>廃棄材運搬　Ⅰ類</v>
          </cell>
          <cell r="C182" t="str">
            <v>（２ｔ車，DID区間有り，ﾊﾞｯｸﾎｳ0.1m3） 6.5km以下</v>
          </cell>
          <cell r="D182" t="str">
            <v>m3</v>
          </cell>
          <cell r="E182" t="str">
            <v>m3</v>
          </cell>
          <cell r="F182">
            <v>4450</v>
          </cell>
        </row>
        <row r="183">
          <cell r="A183" t="str">
            <v>B060210</v>
          </cell>
          <cell r="B183" t="str">
            <v>廃棄材運搬　Ⅰ類</v>
          </cell>
          <cell r="C183" t="str">
            <v>（２ｔ車，DID区間有り，ﾊﾞｯｸﾎｳ0.1m3） 8.0km以下</v>
          </cell>
          <cell r="D183" t="str">
            <v>m3</v>
          </cell>
          <cell r="E183" t="str">
            <v>m3</v>
          </cell>
          <cell r="F183">
            <v>5130</v>
          </cell>
        </row>
        <row r="184">
          <cell r="A184" t="str">
            <v>B060211</v>
          </cell>
          <cell r="B184" t="str">
            <v>廃棄材運搬　Ⅰ類</v>
          </cell>
          <cell r="C184" t="str">
            <v>（２ｔ車，DID区間有り，ﾊﾞｯｸﾎｳ0.1m3）11.0km以下</v>
          </cell>
          <cell r="D184" t="str">
            <v>m3</v>
          </cell>
          <cell r="E184" t="str">
            <v>m3</v>
          </cell>
          <cell r="F184">
            <v>6160</v>
          </cell>
        </row>
        <row r="185">
          <cell r="A185" t="str">
            <v>B060212</v>
          </cell>
          <cell r="B185" t="str">
            <v>廃棄材運搬　Ⅰ類</v>
          </cell>
          <cell r="C185" t="str">
            <v>（２ｔ車，DID区間有り，ﾊﾞｯｸﾎｳ0.1m3）15.0km以下</v>
          </cell>
          <cell r="D185" t="str">
            <v>m3</v>
          </cell>
          <cell r="E185" t="str">
            <v>m3</v>
          </cell>
          <cell r="F185">
            <v>7860</v>
          </cell>
        </row>
        <row r="186">
          <cell r="A186" t="str">
            <v>B060213</v>
          </cell>
          <cell r="B186" t="str">
            <v>廃棄材運搬　Ⅰ類</v>
          </cell>
          <cell r="C186" t="str">
            <v>（２ｔ車，DID区間有り，ﾊﾞｯｸﾎｳ0.1m3）24.0km以下</v>
          </cell>
          <cell r="D186" t="str">
            <v>m3</v>
          </cell>
          <cell r="E186" t="str">
            <v>m3</v>
          </cell>
          <cell r="F186">
            <v>10250</v>
          </cell>
        </row>
        <row r="187">
          <cell r="A187" t="str">
            <v>B060214</v>
          </cell>
          <cell r="B187" t="str">
            <v>廃棄材運搬　Ⅰ類</v>
          </cell>
          <cell r="C187" t="str">
            <v>（２ｔ車，DID区間有り，ﾊﾞｯｸﾎｳ0.1m3）60.0km以下</v>
          </cell>
          <cell r="D187" t="str">
            <v>m3</v>
          </cell>
          <cell r="E187" t="str">
            <v>m3</v>
          </cell>
          <cell r="F187">
            <v>15380</v>
          </cell>
        </row>
        <row r="188">
          <cell r="A188" t="str">
            <v>B060221</v>
          </cell>
          <cell r="B188" t="str">
            <v>廃棄材運搬　Ⅰ類</v>
          </cell>
          <cell r="C188" t="str">
            <v>（２ｔ車，DID区間無し，ﾊﾞｯｸﾎｳ0.1m3） 0.3km以下</v>
          </cell>
          <cell r="D188" t="str">
            <v>m3</v>
          </cell>
          <cell r="E188" t="str">
            <v>m3</v>
          </cell>
          <cell r="F188">
            <v>1540</v>
          </cell>
        </row>
        <row r="189">
          <cell r="A189" t="str">
            <v>B060222</v>
          </cell>
          <cell r="B189" t="str">
            <v>廃棄材運搬　Ⅰ類</v>
          </cell>
          <cell r="C189" t="str">
            <v>（２ｔ車，DID区間無し，ﾊﾞｯｸﾎｳ0.1m3） 1.0km以下</v>
          </cell>
          <cell r="D189" t="str">
            <v>m3</v>
          </cell>
          <cell r="E189" t="str">
            <v>m3</v>
          </cell>
          <cell r="F189">
            <v>1710</v>
          </cell>
        </row>
        <row r="190">
          <cell r="A190" t="str">
            <v>B060223</v>
          </cell>
          <cell r="B190" t="str">
            <v>廃棄材運搬　Ⅰ類</v>
          </cell>
          <cell r="C190" t="str">
            <v>（２ｔ車，DID区間無し，ﾊﾞｯｸﾎｳ0.1m3） 1.5km以下</v>
          </cell>
          <cell r="D190" t="str">
            <v>m3</v>
          </cell>
          <cell r="E190" t="str">
            <v>m3</v>
          </cell>
          <cell r="F190">
            <v>2050</v>
          </cell>
        </row>
        <row r="191">
          <cell r="A191" t="str">
            <v>B060224</v>
          </cell>
          <cell r="B191" t="str">
            <v>廃棄材運搬　Ⅰ類</v>
          </cell>
          <cell r="C191" t="str">
            <v>（２ｔ車，DID区間無し，ﾊﾞｯｸﾎｳ0.1m3） 2.5km以下</v>
          </cell>
          <cell r="D191" t="str">
            <v>m3</v>
          </cell>
          <cell r="E191" t="str">
            <v>m3</v>
          </cell>
          <cell r="F191">
            <v>2390</v>
          </cell>
        </row>
        <row r="192">
          <cell r="A192" t="str">
            <v>B060225</v>
          </cell>
          <cell r="B192" t="str">
            <v>廃棄材運搬　Ⅰ類</v>
          </cell>
          <cell r="C192" t="str">
            <v>（２ｔ車，DID区間無し，ﾊﾞｯｸﾎｳ0.1m3） 3.0km以下</v>
          </cell>
          <cell r="D192" t="str">
            <v>m3</v>
          </cell>
          <cell r="E192" t="str">
            <v>m3</v>
          </cell>
          <cell r="F192">
            <v>2740</v>
          </cell>
        </row>
        <row r="193">
          <cell r="A193" t="str">
            <v>B060226</v>
          </cell>
          <cell r="B193" t="str">
            <v>廃棄材運搬　Ⅰ類</v>
          </cell>
          <cell r="C193" t="str">
            <v>（２ｔ車，DID区間無し，ﾊﾞｯｸﾎｳ0.1m3） 3.5km以下</v>
          </cell>
          <cell r="D193" t="str">
            <v>m3</v>
          </cell>
          <cell r="E193" t="str">
            <v>m3</v>
          </cell>
          <cell r="F193">
            <v>3080</v>
          </cell>
        </row>
        <row r="194">
          <cell r="A194" t="str">
            <v>B060227</v>
          </cell>
          <cell r="B194" t="str">
            <v>廃棄材運搬　Ⅰ類</v>
          </cell>
          <cell r="C194" t="str">
            <v>（２ｔ車，DID区間無し，ﾊﾞｯｸﾎｳ0.1m3） 4.5km以下</v>
          </cell>
          <cell r="D194" t="str">
            <v>m3</v>
          </cell>
          <cell r="E194" t="str">
            <v>m3</v>
          </cell>
          <cell r="F194">
            <v>3420</v>
          </cell>
        </row>
        <row r="195">
          <cell r="A195" t="str">
            <v>B060228</v>
          </cell>
          <cell r="B195" t="str">
            <v>廃棄材運搬　Ⅰ類</v>
          </cell>
          <cell r="C195" t="str">
            <v>（２ｔ車，DID区間無し，ﾊﾞｯｸﾎｳ0.1m3） 5.5km以下</v>
          </cell>
          <cell r="D195" t="str">
            <v>m3</v>
          </cell>
          <cell r="E195" t="str">
            <v>m3</v>
          </cell>
          <cell r="F195">
            <v>3760</v>
          </cell>
        </row>
        <row r="196">
          <cell r="A196" t="str">
            <v>B060229</v>
          </cell>
          <cell r="B196" t="str">
            <v>廃棄材運搬　Ⅰ類</v>
          </cell>
          <cell r="C196" t="str">
            <v>（２ｔ車，DID区間無し，ﾊﾞｯｸﾎｳ0.1m3） 7.0km以下</v>
          </cell>
          <cell r="D196" t="str">
            <v>m3</v>
          </cell>
          <cell r="E196" t="str">
            <v>m3</v>
          </cell>
          <cell r="F196">
            <v>4450</v>
          </cell>
        </row>
        <row r="197">
          <cell r="A197" t="str">
            <v>B060230</v>
          </cell>
          <cell r="B197" t="str">
            <v>廃棄材運搬　Ⅰ類</v>
          </cell>
          <cell r="C197" t="str">
            <v>（２ｔ車，DID区間無し，ﾊﾞｯｸﾎｳ0.1m3） 9.0km以下</v>
          </cell>
          <cell r="D197" t="str">
            <v>m3</v>
          </cell>
          <cell r="E197" t="str">
            <v>m3</v>
          </cell>
          <cell r="F197">
            <v>5130</v>
          </cell>
        </row>
        <row r="198">
          <cell r="A198" t="str">
            <v>B060231</v>
          </cell>
          <cell r="B198" t="str">
            <v>廃棄材運搬　Ⅰ類</v>
          </cell>
          <cell r="C198" t="str">
            <v>（２ｔ車，DID区間無し，ﾊﾞｯｸﾎｳ0.1m3）12.0km以下</v>
          </cell>
          <cell r="D198" t="str">
            <v>m3</v>
          </cell>
          <cell r="E198" t="str">
            <v>m3</v>
          </cell>
          <cell r="F198">
            <v>6160</v>
          </cell>
        </row>
        <row r="199">
          <cell r="A199" t="str">
            <v>B060232</v>
          </cell>
          <cell r="B199" t="str">
            <v>廃棄材運搬　Ⅰ類</v>
          </cell>
          <cell r="C199" t="str">
            <v>（２ｔ車，DID区間無し，ﾊﾞｯｸﾎｳ0.1m3）17.0km以下</v>
          </cell>
          <cell r="D199" t="str">
            <v>m3</v>
          </cell>
          <cell r="E199" t="str">
            <v>m3</v>
          </cell>
          <cell r="F199">
            <v>7860</v>
          </cell>
        </row>
        <row r="200">
          <cell r="A200" t="str">
            <v>B060233</v>
          </cell>
          <cell r="B200" t="str">
            <v>廃棄材運搬　Ⅰ類</v>
          </cell>
          <cell r="C200" t="str">
            <v>（２ｔ車，DID区間無し，ﾊﾞｯｸﾎｳ0.1m3）28.5km以下</v>
          </cell>
          <cell r="D200" t="str">
            <v>m3</v>
          </cell>
          <cell r="E200" t="str">
            <v>m3</v>
          </cell>
          <cell r="F200">
            <v>10250</v>
          </cell>
        </row>
        <row r="201">
          <cell r="A201" t="str">
            <v>B060234</v>
          </cell>
          <cell r="B201" t="str">
            <v>廃棄材運搬　Ⅰ類</v>
          </cell>
          <cell r="C201" t="str">
            <v>（２ｔ車，DID区間無し，ﾊﾞｯｸﾎｳ0.1m3）60.0km以下</v>
          </cell>
          <cell r="D201" t="str">
            <v>m3</v>
          </cell>
          <cell r="E201" t="str">
            <v>m3</v>
          </cell>
          <cell r="F201">
            <v>15380</v>
          </cell>
        </row>
        <row r="202">
          <cell r="A202" t="str">
            <v>B060241</v>
          </cell>
          <cell r="B202" t="str">
            <v>廃棄材運搬　Ⅱ類</v>
          </cell>
          <cell r="C202" t="str">
            <v>（２ｔ車，DID区間有り，ﾊﾞｯｸﾎｳ0.1m3） 0.3km以下</v>
          </cell>
          <cell r="D202" t="str">
            <v>m3</v>
          </cell>
          <cell r="E202" t="str">
            <v>m3</v>
          </cell>
          <cell r="F202">
            <v>710</v>
          </cell>
        </row>
        <row r="203">
          <cell r="A203" t="str">
            <v>B060242</v>
          </cell>
          <cell r="B203" t="str">
            <v>廃棄材運搬　Ⅱ類</v>
          </cell>
          <cell r="C203" t="str">
            <v>（２ｔ車，DID区間有り，ﾊﾞｯｸﾎｳ0.1m3） 1.0km以下</v>
          </cell>
          <cell r="D203" t="str">
            <v>m3</v>
          </cell>
          <cell r="E203" t="str">
            <v>m3</v>
          </cell>
          <cell r="F203">
            <v>790</v>
          </cell>
        </row>
        <row r="204">
          <cell r="A204" t="str">
            <v>B060243</v>
          </cell>
          <cell r="B204" t="str">
            <v>廃棄材運搬　Ⅱ類</v>
          </cell>
          <cell r="C204" t="str">
            <v>（２ｔ車，DID区間有り，ﾊﾞｯｸﾎｳ0.1m3） 1.5km以下</v>
          </cell>
          <cell r="D204" t="str">
            <v>m3</v>
          </cell>
          <cell r="E204" t="str">
            <v>m3</v>
          </cell>
          <cell r="F204">
            <v>950</v>
          </cell>
        </row>
        <row r="205">
          <cell r="A205" t="str">
            <v>B060244</v>
          </cell>
          <cell r="B205" t="str">
            <v>廃棄材運搬　Ⅱ類</v>
          </cell>
          <cell r="C205" t="str">
            <v>（２ｔ車，DID区間有り，ﾊﾞｯｸﾎｳ0.1m3） 2.5km以下</v>
          </cell>
          <cell r="D205" t="str">
            <v>m3</v>
          </cell>
          <cell r="E205" t="str">
            <v>m3</v>
          </cell>
          <cell r="F205">
            <v>1100</v>
          </cell>
        </row>
        <row r="206">
          <cell r="A206" t="str">
            <v>B060245</v>
          </cell>
          <cell r="B206" t="str">
            <v>廃棄材運搬　Ⅱ類</v>
          </cell>
          <cell r="C206" t="str">
            <v>（２ｔ車，DID区間有り，ﾊﾞｯｸﾎｳ0.1m3） 3.0km以下</v>
          </cell>
          <cell r="D206" t="str">
            <v>m3</v>
          </cell>
          <cell r="E206" t="str">
            <v>m3</v>
          </cell>
          <cell r="F206">
            <v>1260</v>
          </cell>
        </row>
        <row r="207">
          <cell r="A207" t="str">
            <v>B060246</v>
          </cell>
          <cell r="B207" t="str">
            <v>廃棄材運搬　Ⅱ類</v>
          </cell>
          <cell r="C207" t="str">
            <v>（２ｔ車，DID区間有り，ﾊﾞｯｸﾎｳ0.1m3） 3.5km以下</v>
          </cell>
          <cell r="D207" t="str">
            <v>m3</v>
          </cell>
          <cell r="E207" t="str">
            <v>m3</v>
          </cell>
          <cell r="F207">
            <v>1420</v>
          </cell>
        </row>
        <row r="208">
          <cell r="A208" t="str">
            <v>B060247</v>
          </cell>
          <cell r="B208" t="str">
            <v>廃棄材運搬　Ⅱ類</v>
          </cell>
          <cell r="C208" t="str">
            <v>（２ｔ車，DID区間有り，ﾊﾞｯｸﾎｳ0.1m3） 4.5km以下</v>
          </cell>
          <cell r="D208" t="str">
            <v>m3</v>
          </cell>
          <cell r="E208" t="str">
            <v>m3</v>
          </cell>
          <cell r="F208">
            <v>1580</v>
          </cell>
        </row>
        <row r="209">
          <cell r="A209" t="str">
            <v>B060248</v>
          </cell>
          <cell r="B209" t="str">
            <v>廃棄材運搬　Ⅱ類</v>
          </cell>
          <cell r="C209" t="str">
            <v>（２ｔ車，DID区間有り，ﾊﾞｯｸﾎｳ0.1m3） 5.0km以下</v>
          </cell>
          <cell r="D209" t="str">
            <v>m3</v>
          </cell>
          <cell r="E209" t="str">
            <v>m3</v>
          </cell>
          <cell r="F209">
            <v>1730</v>
          </cell>
        </row>
        <row r="210">
          <cell r="A210" t="str">
            <v>B060249</v>
          </cell>
          <cell r="B210" t="str">
            <v>廃棄材運搬　Ⅱ類</v>
          </cell>
          <cell r="C210" t="str">
            <v>（２ｔ車，DID区間有り，ﾊﾞｯｸﾎｳ0.1m3） 6.5km以下</v>
          </cell>
          <cell r="D210" t="str">
            <v>m3</v>
          </cell>
          <cell r="E210" t="str">
            <v>m3</v>
          </cell>
          <cell r="F210">
            <v>2050</v>
          </cell>
        </row>
        <row r="211">
          <cell r="A211" t="str">
            <v>B060250</v>
          </cell>
          <cell r="B211" t="str">
            <v>廃棄材運搬　Ⅱ類</v>
          </cell>
          <cell r="C211" t="str">
            <v>（２ｔ車，DID区間有り，ﾊﾞｯｸﾎｳ0.1m3） 8.0km以下</v>
          </cell>
          <cell r="D211" t="str">
            <v>m3</v>
          </cell>
          <cell r="E211" t="str">
            <v>m3</v>
          </cell>
          <cell r="F211">
            <v>2370</v>
          </cell>
        </row>
        <row r="212">
          <cell r="A212" t="str">
            <v>B060251</v>
          </cell>
          <cell r="B212" t="str">
            <v>廃棄材運搬　Ⅱ類</v>
          </cell>
          <cell r="C212" t="str">
            <v>（２ｔ車，DID区間有り，ﾊﾞｯｸﾎｳ0.1m3）11.0km以下</v>
          </cell>
          <cell r="D212" t="str">
            <v>m3</v>
          </cell>
          <cell r="E212" t="str">
            <v>m3</v>
          </cell>
          <cell r="F212">
            <v>2840</v>
          </cell>
        </row>
        <row r="213">
          <cell r="A213" t="str">
            <v>B060252</v>
          </cell>
          <cell r="B213" t="str">
            <v>廃棄材運搬　Ⅱ類</v>
          </cell>
          <cell r="C213" t="str">
            <v>（２ｔ車，DID区間有り，ﾊﾞｯｸﾎｳ0.1m3）15.0km以下</v>
          </cell>
          <cell r="D213" t="str">
            <v>m3</v>
          </cell>
          <cell r="E213" t="str">
            <v>m3</v>
          </cell>
          <cell r="F213">
            <v>3630</v>
          </cell>
        </row>
        <row r="214">
          <cell r="A214" t="str">
            <v>B060253</v>
          </cell>
          <cell r="B214" t="str">
            <v>廃棄材運搬　Ⅱ類</v>
          </cell>
          <cell r="C214" t="str">
            <v>（２ｔ車，DID区間有り，ﾊﾞｯｸﾎｳ0.1m3）24.0km以下</v>
          </cell>
          <cell r="D214" t="str">
            <v>m3</v>
          </cell>
          <cell r="E214" t="str">
            <v>m3</v>
          </cell>
          <cell r="F214">
            <v>4740</v>
          </cell>
        </row>
        <row r="215">
          <cell r="A215" t="str">
            <v>B060254</v>
          </cell>
          <cell r="B215" t="str">
            <v>廃棄材運搬　Ⅱ類</v>
          </cell>
          <cell r="C215" t="str">
            <v>（２ｔ車，DID区間有り，ﾊﾞｯｸﾎｳ0.1m3）60.0km以下</v>
          </cell>
          <cell r="D215" t="str">
            <v>m3</v>
          </cell>
          <cell r="E215" t="str">
            <v>m3</v>
          </cell>
          <cell r="F215">
            <v>7100</v>
          </cell>
        </row>
        <row r="216">
          <cell r="A216" t="str">
            <v>B060261</v>
          </cell>
          <cell r="B216" t="str">
            <v>廃棄材運搬　Ⅱ類</v>
          </cell>
          <cell r="C216" t="str">
            <v>（２ｔ車，DID区間無し，ﾊﾞｯｸﾎｳ0.1m3） 0.3km以下</v>
          </cell>
          <cell r="D216" t="str">
            <v>m3</v>
          </cell>
          <cell r="E216" t="str">
            <v>m3</v>
          </cell>
          <cell r="F216">
            <v>710</v>
          </cell>
        </row>
        <row r="217">
          <cell r="A217" t="str">
            <v>B060262</v>
          </cell>
          <cell r="B217" t="str">
            <v>廃棄材運搬　Ⅱ類</v>
          </cell>
          <cell r="C217" t="str">
            <v>（２ｔ車，DID区間無し，ﾊﾞｯｸﾎｳ0.1m3） 1.0km以下</v>
          </cell>
          <cell r="D217" t="str">
            <v>m3</v>
          </cell>
          <cell r="E217" t="str">
            <v>m3</v>
          </cell>
          <cell r="F217">
            <v>790</v>
          </cell>
        </row>
        <row r="218">
          <cell r="A218" t="str">
            <v>B060263</v>
          </cell>
          <cell r="B218" t="str">
            <v>廃棄材運搬　Ⅱ類</v>
          </cell>
          <cell r="C218" t="str">
            <v>（２ｔ車，DID区間無し，ﾊﾞｯｸﾎｳ0.1m3） 1.5km以下</v>
          </cell>
          <cell r="D218" t="str">
            <v>m3</v>
          </cell>
          <cell r="E218" t="str">
            <v>m3</v>
          </cell>
          <cell r="F218">
            <v>950</v>
          </cell>
        </row>
        <row r="219">
          <cell r="A219" t="str">
            <v>B060264</v>
          </cell>
          <cell r="B219" t="str">
            <v>廃棄材運搬　Ⅱ類</v>
          </cell>
          <cell r="C219" t="str">
            <v>（２ｔ車，DID区間無し，ﾊﾞｯｸﾎｳ0.1m3） 2.5km以下</v>
          </cell>
          <cell r="D219" t="str">
            <v>m3</v>
          </cell>
          <cell r="E219" t="str">
            <v>m3</v>
          </cell>
          <cell r="F219">
            <v>1100</v>
          </cell>
        </row>
        <row r="220">
          <cell r="A220" t="str">
            <v>B060265</v>
          </cell>
          <cell r="B220" t="str">
            <v>廃棄材運搬　Ⅱ類</v>
          </cell>
          <cell r="C220" t="str">
            <v>（２ｔ車，DID区間無し，ﾊﾞｯｸﾎｳ0.1m3） 3.0km以下</v>
          </cell>
          <cell r="D220" t="str">
            <v>m3</v>
          </cell>
          <cell r="E220" t="str">
            <v>m3</v>
          </cell>
          <cell r="F220">
            <v>1260</v>
          </cell>
        </row>
        <row r="221">
          <cell r="A221" t="str">
            <v>B060266</v>
          </cell>
          <cell r="B221" t="str">
            <v>廃棄材運搬　Ⅱ類</v>
          </cell>
          <cell r="C221" t="str">
            <v>（２ｔ車，DID区間無し，ﾊﾞｯｸﾎｳ0.1m3） 3.5km以下</v>
          </cell>
          <cell r="D221" t="str">
            <v>m3</v>
          </cell>
          <cell r="E221" t="str">
            <v>m3</v>
          </cell>
          <cell r="F221">
            <v>1420</v>
          </cell>
        </row>
        <row r="222">
          <cell r="A222" t="str">
            <v>B060267</v>
          </cell>
          <cell r="B222" t="str">
            <v>廃棄材運搬　Ⅱ類</v>
          </cell>
          <cell r="C222" t="str">
            <v>（２ｔ車，DID区間無し，ﾊﾞｯｸﾎｳ0.1m3） 4.5km以下</v>
          </cell>
          <cell r="D222" t="str">
            <v>m3</v>
          </cell>
          <cell r="E222" t="str">
            <v>m3</v>
          </cell>
          <cell r="F222">
            <v>1580</v>
          </cell>
        </row>
        <row r="223">
          <cell r="A223" t="str">
            <v>B060268</v>
          </cell>
          <cell r="B223" t="str">
            <v>廃棄材運搬　Ⅱ類</v>
          </cell>
          <cell r="C223" t="str">
            <v>（２ｔ車，DID区間無し，ﾊﾞｯｸﾎｳ0.1m3） 5.5km以下</v>
          </cell>
          <cell r="D223" t="str">
            <v>m3</v>
          </cell>
          <cell r="E223" t="str">
            <v>m3</v>
          </cell>
          <cell r="F223">
            <v>1730</v>
          </cell>
        </row>
        <row r="224">
          <cell r="A224" t="str">
            <v>B060269</v>
          </cell>
          <cell r="B224" t="str">
            <v>廃棄材運搬　Ⅱ類</v>
          </cell>
          <cell r="C224" t="str">
            <v>（２ｔ車，DID区間無し，ﾊﾞｯｸﾎｳ0.1m3） 7.0km以下</v>
          </cell>
          <cell r="D224" t="str">
            <v>m3</v>
          </cell>
          <cell r="E224" t="str">
            <v>m3</v>
          </cell>
          <cell r="F224">
            <v>2050</v>
          </cell>
        </row>
        <row r="225">
          <cell r="A225" t="str">
            <v>B060270</v>
          </cell>
          <cell r="B225" t="str">
            <v>廃棄材運搬　Ⅱ類</v>
          </cell>
          <cell r="C225" t="str">
            <v>（２ｔ車，DID区間無し，ﾊﾞｯｸﾎｳ0.1m3） 9.0km以下</v>
          </cell>
          <cell r="D225" t="str">
            <v>m3</v>
          </cell>
          <cell r="E225" t="str">
            <v>m3</v>
          </cell>
          <cell r="F225">
            <v>2370</v>
          </cell>
        </row>
        <row r="226">
          <cell r="A226" t="str">
            <v>B060271</v>
          </cell>
          <cell r="B226" t="str">
            <v>廃棄材運搬　Ⅱ類</v>
          </cell>
          <cell r="C226" t="str">
            <v>（２ｔ車，DID区間無し，ﾊﾞｯｸﾎｳ0.1m3）12.0km以下</v>
          </cell>
          <cell r="D226" t="str">
            <v>m3</v>
          </cell>
          <cell r="E226" t="str">
            <v>m3</v>
          </cell>
          <cell r="F226">
            <v>2840</v>
          </cell>
        </row>
        <row r="227">
          <cell r="A227" t="str">
            <v>B060272</v>
          </cell>
          <cell r="B227" t="str">
            <v>廃棄材運搬　Ⅱ類</v>
          </cell>
          <cell r="C227" t="str">
            <v>（２ｔ車，DID区間無し，ﾊﾞｯｸﾎｳ0.1m3）17.0km以下</v>
          </cell>
          <cell r="D227" t="str">
            <v>m3</v>
          </cell>
          <cell r="E227" t="str">
            <v>m3</v>
          </cell>
          <cell r="F227">
            <v>3630</v>
          </cell>
        </row>
        <row r="228">
          <cell r="A228" t="str">
            <v>B060273</v>
          </cell>
          <cell r="B228" t="str">
            <v>廃棄材運搬　Ⅱ類</v>
          </cell>
          <cell r="C228" t="str">
            <v>（２ｔ車，DID区間無し，ﾊﾞｯｸﾎｳ0.1m3）28.5km以下</v>
          </cell>
          <cell r="D228" t="str">
            <v>m3</v>
          </cell>
          <cell r="E228" t="str">
            <v>m3</v>
          </cell>
          <cell r="F228">
            <v>4740</v>
          </cell>
        </row>
        <row r="229">
          <cell r="A229" t="str">
            <v>B060274</v>
          </cell>
          <cell r="B229" t="str">
            <v>廃棄材運搬　Ⅱ類</v>
          </cell>
          <cell r="C229" t="str">
            <v>（２ｔ車，DID区間無し，ﾊﾞｯｸﾎｳ0.1m3）60.0km以下</v>
          </cell>
          <cell r="D229" t="str">
            <v>m3</v>
          </cell>
          <cell r="E229" t="str">
            <v>m3</v>
          </cell>
          <cell r="F229">
            <v>7100</v>
          </cell>
        </row>
        <row r="230">
          <cell r="A230" t="str">
            <v>B060401</v>
          </cell>
          <cell r="B230" t="str">
            <v>廃棄材運搬　Ⅰ類</v>
          </cell>
          <cell r="C230" t="str">
            <v>（４ｔ車，DID区間有り，ﾊﾞｯｸﾎｳ0.2m3） 0.2km以下</v>
          </cell>
          <cell r="D230" t="str">
            <v>m3</v>
          </cell>
          <cell r="E230" t="str">
            <v>m3</v>
          </cell>
          <cell r="F230">
            <v>780</v>
          </cell>
        </row>
        <row r="231">
          <cell r="A231" t="str">
            <v>B060402</v>
          </cell>
          <cell r="B231" t="str">
            <v>廃棄材運搬　Ⅰ類</v>
          </cell>
          <cell r="C231" t="str">
            <v>（４ｔ車，DID区間有り，ﾊﾞｯｸﾎｳ0.2m3） 1.0km以下</v>
          </cell>
          <cell r="D231" t="str">
            <v>m3</v>
          </cell>
          <cell r="E231" t="str">
            <v>m3</v>
          </cell>
          <cell r="F231">
            <v>990</v>
          </cell>
        </row>
        <row r="232">
          <cell r="A232" t="str">
            <v>B060403</v>
          </cell>
          <cell r="B232" t="str">
            <v>廃棄材運搬　Ⅰ類</v>
          </cell>
          <cell r="C232" t="str">
            <v>（４ｔ車，DID区間有り，ﾊﾞｯｸﾎｳ0.2m3） 1.5km以下</v>
          </cell>
          <cell r="D232" t="str">
            <v>m3</v>
          </cell>
          <cell r="E232" t="str">
            <v>m3</v>
          </cell>
          <cell r="F232">
            <v>1180</v>
          </cell>
        </row>
        <row r="233">
          <cell r="A233" t="str">
            <v>B060404</v>
          </cell>
          <cell r="B233" t="str">
            <v>廃棄材運搬　Ⅰ類</v>
          </cell>
          <cell r="C233" t="str">
            <v>（４ｔ車，DID区間有り，ﾊﾞｯｸﾎｳ0.2m3） 2.0km以下</v>
          </cell>
          <cell r="D233" t="str">
            <v>m3</v>
          </cell>
          <cell r="E233" t="str">
            <v>m3</v>
          </cell>
          <cell r="F233">
            <v>1380</v>
          </cell>
        </row>
        <row r="234">
          <cell r="A234" t="str">
            <v>B060405</v>
          </cell>
          <cell r="B234" t="str">
            <v>廃棄材運搬　Ⅰ類</v>
          </cell>
          <cell r="C234" t="str">
            <v>（４ｔ車，DID区間有り，ﾊﾞｯｸﾎｳ0.2m3） 3.0km以下</v>
          </cell>
          <cell r="D234" t="str">
            <v>m3</v>
          </cell>
          <cell r="E234" t="str">
            <v>m3</v>
          </cell>
          <cell r="F234">
            <v>1570</v>
          </cell>
        </row>
        <row r="235">
          <cell r="A235" t="str">
            <v>B060406</v>
          </cell>
          <cell r="B235" t="str">
            <v>廃棄材運搬　Ⅰ類</v>
          </cell>
          <cell r="C235" t="str">
            <v>（４ｔ車，DID区間有り，ﾊﾞｯｸﾎｳ0.2m3） 3.5km以下</v>
          </cell>
          <cell r="D235" t="str">
            <v>m3</v>
          </cell>
          <cell r="E235" t="str">
            <v>m3</v>
          </cell>
          <cell r="F235">
            <v>1770</v>
          </cell>
        </row>
        <row r="236">
          <cell r="A236" t="str">
            <v>B060407</v>
          </cell>
          <cell r="B236" t="str">
            <v>廃棄材運搬　Ⅰ類</v>
          </cell>
          <cell r="C236" t="str">
            <v>（４ｔ車，DID区間有り，ﾊﾞｯｸﾎｳ0.2m3） 4.5km以下</v>
          </cell>
          <cell r="D236" t="str">
            <v>m3</v>
          </cell>
          <cell r="E236" t="str">
            <v>m3</v>
          </cell>
          <cell r="F236">
            <v>1970</v>
          </cell>
        </row>
        <row r="237">
          <cell r="A237" t="str">
            <v>B060408</v>
          </cell>
          <cell r="B237" t="str">
            <v>廃棄材運搬　Ⅰ類</v>
          </cell>
          <cell r="C237" t="str">
            <v>（４ｔ車，DID区間有り，ﾊﾞｯｸﾎｳ0.2m3） 5.5km以下</v>
          </cell>
          <cell r="D237" t="str">
            <v>m3</v>
          </cell>
          <cell r="E237" t="str">
            <v>m3</v>
          </cell>
          <cell r="F237">
            <v>2170</v>
          </cell>
        </row>
        <row r="238">
          <cell r="A238" t="str">
            <v>B060409</v>
          </cell>
          <cell r="B238" t="str">
            <v>廃棄材運搬　Ⅰ類</v>
          </cell>
          <cell r="C238" t="str">
            <v>（４ｔ車，DID区間有り，ﾊﾞｯｸﾎｳ0.2m3） 7.0km以下</v>
          </cell>
          <cell r="D238" t="str">
            <v>m3</v>
          </cell>
          <cell r="E238" t="str">
            <v>m3</v>
          </cell>
          <cell r="F238">
            <v>2360</v>
          </cell>
        </row>
        <row r="239">
          <cell r="A239" t="str">
            <v>B060410</v>
          </cell>
          <cell r="B239" t="str">
            <v>廃棄材運搬　Ⅰ類</v>
          </cell>
          <cell r="C239" t="str">
            <v>（４ｔ車，DID区間有り，ﾊﾞｯｸﾎｳ0.2m3） 9.0km以下</v>
          </cell>
          <cell r="D239" t="str">
            <v>m3</v>
          </cell>
          <cell r="E239" t="str">
            <v>m3</v>
          </cell>
          <cell r="F239">
            <v>3150</v>
          </cell>
        </row>
        <row r="240">
          <cell r="A240" t="str">
            <v>B060411</v>
          </cell>
          <cell r="B240" t="str">
            <v>廃棄材運搬　Ⅰ類</v>
          </cell>
          <cell r="C240" t="str">
            <v>（４ｔ車，DID区間有り，ﾊﾞｯｸﾎｳ0.2m3）12.0km以下</v>
          </cell>
          <cell r="D240" t="str">
            <v>m3</v>
          </cell>
          <cell r="E240" t="str">
            <v>m3</v>
          </cell>
          <cell r="F240">
            <v>3550</v>
          </cell>
        </row>
        <row r="241">
          <cell r="A241" t="str">
            <v>B060412</v>
          </cell>
          <cell r="B241" t="str">
            <v>廃棄材運搬　Ⅰ類</v>
          </cell>
          <cell r="C241" t="str">
            <v>（４ｔ車，DID区間有り，ﾊﾞｯｸﾎｳ0.2m3）17.0km以下</v>
          </cell>
          <cell r="D241" t="str">
            <v>m3</v>
          </cell>
          <cell r="E241" t="str">
            <v>m3</v>
          </cell>
          <cell r="F241">
            <v>4330</v>
          </cell>
        </row>
        <row r="242">
          <cell r="A242" t="str">
            <v>B060413</v>
          </cell>
          <cell r="B242" t="str">
            <v>廃棄材運搬　Ⅰ類</v>
          </cell>
          <cell r="C242" t="str">
            <v>（４ｔ車，DID区間有り，ﾊﾞｯｸﾎｳ0.2m3）27.0km以下</v>
          </cell>
          <cell r="D242" t="str">
            <v>m3</v>
          </cell>
          <cell r="E242" t="str">
            <v>m3</v>
          </cell>
          <cell r="F242">
            <v>5900</v>
          </cell>
        </row>
        <row r="243">
          <cell r="A243" t="str">
            <v>B060414</v>
          </cell>
          <cell r="B243" t="str">
            <v>廃棄材運搬　Ⅰ類</v>
          </cell>
          <cell r="C243" t="str">
            <v>（４ｔ車，DID区間有り，ﾊﾞｯｸﾎｳ0.2m3）60.0km以下</v>
          </cell>
          <cell r="D243" t="str">
            <v>m3</v>
          </cell>
          <cell r="E243" t="str">
            <v>m3</v>
          </cell>
          <cell r="F243">
            <v>9060</v>
          </cell>
        </row>
        <row r="244">
          <cell r="A244" t="str">
            <v>B060421</v>
          </cell>
          <cell r="B244" t="str">
            <v>廃棄材運搬　Ⅰ類</v>
          </cell>
          <cell r="C244" t="str">
            <v>（４ｔ車，DID区間無し，ﾊﾞｯｸﾎｳ0.2m3） 0.2km以下</v>
          </cell>
          <cell r="D244" t="str">
            <v>m3</v>
          </cell>
          <cell r="E244" t="str">
            <v>m3</v>
          </cell>
          <cell r="F244">
            <v>780</v>
          </cell>
        </row>
        <row r="245">
          <cell r="A245" t="str">
            <v>B060422</v>
          </cell>
          <cell r="B245" t="str">
            <v>廃棄材運搬　Ⅰ類</v>
          </cell>
          <cell r="C245" t="str">
            <v>（４ｔ車，DID区間無し，ﾊﾞｯｸﾎｳ0.2m3） 1.0km以下</v>
          </cell>
          <cell r="D245" t="str">
            <v>m3</v>
          </cell>
          <cell r="E245" t="str">
            <v>m3</v>
          </cell>
          <cell r="F245">
            <v>990</v>
          </cell>
        </row>
        <row r="246">
          <cell r="A246" t="str">
            <v>B060423</v>
          </cell>
          <cell r="B246" t="str">
            <v>廃棄材運搬　Ⅰ類</v>
          </cell>
          <cell r="C246" t="str">
            <v>（４ｔ車，DID区間無し，ﾊﾞｯｸﾎｳ0.2m3） 1.5km以下</v>
          </cell>
          <cell r="D246" t="str">
            <v>m3</v>
          </cell>
          <cell r="E246" t="str">
            <v>m3</v>
          </cell>
          <cell r="F246">
            <v>1180</v>
          </cell>
        </row>
        <row r="247">
          <cell r="A247" t="str">
            <v>B060424</v>
          </cell>
          <cell r="B247" t="str">
            <v>廃棄材運搬　Ⅰ類</v>
          </cell>
          <cell r="C247" t="str">
            <v>（４ｔ車，DID区間無し，ﾊﾞｯｸﾎｳ0.2m3） 2.5km以下</v>
          </cell>
          <cell r="D247" t="str">
            <v>m3</v>
          </cell>
          <cell r="E247" t="str">
            <v>m3</v>
          </cell>
          <cell r="F247">
            <v>1380</v>
          </cell>
        </row>
        <row r="248">
          <cell r="A248" t="str">
            <v>B060425</v>
          </cell>
          <cell r="B248" t="str">
            <v>廃棄材運搬　Ⅰ類</v>
          </cell>
          <cell r="C248" t="str">
            <v>（４ｔ車，DID区間無し，ﾊﾞｯｸﾎｳ0.2m3） 3.5km以下</v>
          </cell>
          <cell r="D248" t="str">
            <v>m3</v>
          </cell>
          <cell r="E248" t="str">
            <v>m3</v>
          </cell>
          <cell r="F248">
            <v>1570</v>
          </cell>
        </row>
        <row r="249">
          <cell r="A249" t="str">
            <v>B060426</v>
          </cell>
          <cell r="B249" t="str">
            <v>廃棄材運搬　Ⅰ類</v>
          </cell>
          <cell r="C249" t="str">
            <v>（４ｔ車，DID区間無し，ﾊﾞｯｸﾎｳ0.2m3） 4.0km以下</v>
          </cell>
          <cell r="D249" t="str">
            <v>m3</v>
          </cell>
          <cell r="E249" t="str">
            <v>m3</v>
          </cell>
          <cell r="F249">
            <v>1770</v>
          </cell>
        </row>
        <row r="250">
          <cell r="A250" t="str">
            <v>B060427</v>
          </cell>
          <cell r="B250" t="str">
            <v>廃棄材運搬　Ⅰ類</v>
          </cell>
          <cell r="C250" t="str">
            <v>（４ｔ車，DID区間無し，ﾊﾞｯｸﾎｳ0.2m3） 5.0km以下</v>
          </cell>
          <cell r="D250" t="str">
            <v>m3</v>
          </cell>
          <cell r="E250" t="str">
            <v>m3</v>
          </cell>
          <cell r="F250">
            <v>1970</v>
          </cell>
        </row>
        <row r="251">
          <cell r="A251" t="str">
            <v>B060428</v>
          </cell>
          <cell r="B251" t="str">
            <v>廃棄材運搬　Ⅰ類</v>
          </cell>
          <cell r="C251" t="str">
            <v>（４ｔ車，DID区間無し，ﾊﾞｯｸﾎｳ0.2m3） 6.0km以下</v>
          </cell>
          <cell r="D251" t="str">
            <v>m3</v>
          </cell>
          <cell r="E251" t="str">
            <v>m3</v>
          </cell>
          <cell r="F251">
            <v>2170</v>
          </cell>
        </row>
        <row r="252">
          <cell r="A252" t="str">
            <v>B060429</v>
          </cell>
          <cell r="B252" t="str">
            <v>廃棄材運搬　Ⅰ類</v>
          </cell>
          <cell r="C252" t="str">
            <v>（４ｔ車，DID区間無し，ﾊﾞｯｸﾎｳ0.2m3） 7.5km以下</v>
          </cell>
          <cell r="D252" t="str">
            <v>m3</v>
          </cell>
          <cell r="E252" t="str">
            <v>m3</v>
          </cell>
          <cell r="F252">
            <v>2360</v>
          </cell>
        </row>
        <row r="253">
          <cell r="A253" t="str">
            <v>B060430</v>
          </cell>
          <cell r="B253" t="str">
            <v>廃棄材運搬　Ⅰ類</v>
          </cell>
          <cell r="C253" t="str">
            <v>（４ｔ車，DID区間無し，ﾊﾞｯｸﾎｳ0.2m3）10.0km以下</v>
          </cell>
          <cell r="D253" t="str">
            <v>m3</v>
          </cell>
          <cell r="E253" t="str">
            <v>m3</v>
          </cell>
          <cell r="F253">
            <v>3150</v>
          </cell>
        </row>
        <row r="254">
          <cell r="A254" t="str">
            <v>B060431</v>
          </cell>
          <cell r="B254" t="str">
            <v>廃棄材運搬　Ⅰ類</v>
          </cell>
          <cell r="C254" t="str">
            <v>（４ｔ車，DID区間無し，ﾊﾞｯｸﾎｳ0.2m3）13.0km以下</v>
          </cell>
          <cell r="D254" t="str">
            <v>m3</v>
          </cell>
          <cell r="E254" t="str">
            <v>m3</v>
          </cell>
          <cell r="F254">
            <v>3550</v>
          </cell>
        </row>
        <row r="255">
          <cell r="A255" t="str">
            <v>B060432</v>
          </cell>
          <cell r="B255" t="str">
            <v>廃棄材運搬　Ⅰ類</v>
          </cell>
          <cell r="C255" t="str">
            <v>（４ｔ車，DID区間無し，ﾊﾞｯｸﾎｳ0.2m3）19.0km以下</v>
          </cell>
          <cell r="D255" t="str">
            <v>m3</v>
          </cell>
          <cell r="E255" t="str">
            <v>m3</v>
          </cell>
          <cell r="F255">
            <v>4330</v>
          </cell>
        </row>
        <row r="256">
          <cell r="A256" t="str">
            <v>B060433</v>
          </cell>
          <cell r="B256" t="str">
            <v>廃棄材運搬　Ⅰ類</v>
          </cell>
          <cell r="C256" t="str">
            <v>（４ｔ車，DID区間無し，ﾊﾞｯｸﾎｳ0.2m3）35.0km以下</v>
          </cell>
          <cell r="D256" t="str">
            <v>m3</v>
          </cell>
          <cell r="E256" t="str">
            <v>m3</v>
          </cell>
          <cell r="F256">
            <v>5900</v>
          </cell>
        </row>
        <row r="257">
          <cell r="A257" t="str">
            <v>B060434</v>
          </cell>
          <cell r="B257" t="str">
            <v>廃棄材運搬　Ⅰ類</v>
          </cell>
          <cell r="C257" t="str">
            <v>（４ｔ車，DID区間無し，ﾊﾞｯｸﾎｳ0.2m3）60.0km以下</v>
          </cell>
          <cell r="D257" t="str">
            <v>m3</v>
          </cell>
          <cell r="E257" t="str">
            <v>m3</v>
          </cell>
          <cell r="F257">
            <v>9060</v>
          </cell>
        </row>
        <row r="258">
          <cell r="A258" t="str">
            <v>B060441</v>
          </cell>
          <cell r="B258" t="str">
            <v>廃棄材運搬　Ⅱ類</v>
          </cell>
          <cell r="C258" t="str">
            <v>（４ｔ車，DID区間有り，ﾊﾞｯｸﾎｳ0.2m3） 0.2km以下</v>
          </cell>
          <cell r="D258" t="str">
            <v>m3</v>
          </cell>
          <cell r="E258" t="str">
            <v>m3</v>
          </cell>
          <cell r="F258">
            <v>360</v>
          </cell>
        </row>
        <row r="259">
          <cell r="A259" t="str">
            <v>B060442</v>
          </cell>
          <cell r="B259" t="str">
            <v>廃棄材運搬　Ⅱ類</v>
          </cell>
          <cell r="C259" t="str">
            <v>（４ｔ車，DID区間有り，ﾊﾞｯｸﾎｳ0.2m3） 1.0km以下</v>
          </cell>
          <cell r="D259" t="str">
            <v>m3</v>
          </cell>
          <cell r="E259" t="str">
            <v>m3</v>
          </cell>
          <cell r="F259">
            <v>450</v>
          </cell>
        </row>
        <row r="260">
          <cell r="A260" t="str">
            <v>B060443</v>
          </cell>
          <cell r="B260" t="str">
            <v>廃棄材運搬　Ⅱ類</v>
          </cell>
          <cell r="C260" t="str">
            <v>（４ｔ車，DID区間有り，ﾊﾞｯｸﾎｳ0.2m3） 1.5km以下</v>
          </cell>
          <cell r="D260" t="str">
            <v>m3</v>
          </cell>
          <cell r="E260" t="str">
            <v>m3</v>
          </cell>
          <cell r="F260">
            <v>550</v>
          </cell>
        </row>
        <row r="261">
          <cell r="A261" t="str">
            <v>B060444</v>
          </cell>
          <cell r="B261" t="str">
            <v>廃棄材運搬　Ⅱ類</v>
          </cell>
          <cell r="C261" t="str">
            <v>（４ｔ車，DID区間有り，ﾊﾞｯｸﾎｳ0.2m3） 2.0km以下</v>
          </cell>
          <cell r="D261" t="str">
            <v>m3</v>
          </cell>
          <cell r="E261" t="str">
            <v>m3</v>
          </cell>
          <cell r="F261">
            <v>630</v>
          </cell>
        </row>
        <row r="262">
          <cell r="A262" t="str">
            <v>B060445</v>
          </cell>
          <cell r="B262" t="str">
            <v>廃棄材運搬　Ⅱ類</v>
          </cell>
          <cell r="C262" t="str">
            <v>（４ｔ車，DID区間有り，ﾊﾞｯｸﾎｳ0.2m3） 3.0km以下</v>
          </cell>
          <cell r="D262" t="str">
            <v>m3</v>
          </cell>
          <cell r="E262" t="str">
            <v>m3</v>
          </cell>
          <cell r="F262">
            <v>730</v>
          </cell>
        </row>
        <row r="263">
          <cell r="A263" t="str">
            <v>B060446</v>
          </cell>
          <cell r="B263" t="str">
            <v>廃棄材運搬　Ⅱ類</v>
          </cell>
          <cell r="C263" t="str">
            <v>（４ｔ車，DID区間有り，ﾊﾞｯｸﾎｳ0.2m3） 3.5km以下</v>
          </cell>
          <cell r="D263" t="str">
            <v>m3</v>
          </cell>
          <cell r="E263" t="str">
            <v>m3</v>
          </cell>
          <cell r="F263">
            <v>820</v>
          </cell>
        </row>
        <row r="264">
          <cell r="A264" t="str">
            <v>B060447</v>
          </cell>
          <cell r="B264" t="str">
            <v>廃棄材運搬　Ⅱ類</v>
          </cell>
          <cell r="C264" t="str">
            <v>（４ｔ車，DID区間有り，ﾊﾞｯｸﾎｳ0.2m3） 4.5km以下</v>
          </cell>
          <cell r="D264" t="str">
            <v>m3</v>
          </cell>
          <cell r="E264" t="str">
            <v>m3</v>
          </cell>
          <cell r="F264">
            <v>910</v>
          </cell>
        </row>
        <row r="265">
          <cell r="A265" t="str">
            <v>B060448</v>
          </cell>
          <cell r="B265" t="str">
            <v>廃棄材運搬　Ⅱ類</v>
          </cell>
          <cell r="C265" t="str">
            <v>（４ｔ車，DID区間有り，ﾊﾞｯｸﾎｳ0.2m3） 5.5km以下</v>
          </cell>
          <cell r="D265" t="str">
            <v>m3</v>
          </cell>
          <cell r="E265" t="str">
            <v>m3</v>
          </cell>
          <cell r="F265">
            <v>1000</v>
          </cell>
        </row>
        <row r="266">
          <cell r="A266" t="str">
            <v>B060449</v>
          </cell>
          <cell r="B266" t="str">
            <v>廃棄材運搬　Ⅱ類</v>
          </cell>
          <cell r="C266" t="str">
            <v>（４ｔ車，DID区間有り，ﾊﾞｯｸﾎｳ0.2m3） 7.0km以下</v>
          </cell>
          <cell r="D266" t="str">
            <v>m3</v>
          </cell>
          <cell r="E266" t="str">
            <v>m3</v>
          </cell>
          <cell r="F266">
            <v>1090</v>
          </cell>
        </row>
        <row r="267">
          <cell r="A267" t="str">
            <v>B060450</v>
          </cell>
          <cell r="B267" t="str">
            <v>廃棄材運搬　Ⅱ類</v>
          </cell>
          <cell r="C267" t="str">
            <v>（４ｔ車，DID区間有り，ﾊﾞｯｸﾎｳ0.2m3） 9.0km以下</v>
          </cell>
          <cell r="D267" t="str">
            <v>m3</v>
          </cell>
          <cell r="E267" t="str">
            <v>m3</v>
          </cell>
          <cell r="F267">
            <v>1450</v>
          </cell>
        </row>
        <row r="268">
          <cell r="A268" t="str">
            <v>B060451</v>
          </cell>
          <cell r="B268" t="str">
            <v>廃棄材運搬　Ⅱ類</v>
          </cell>
          <cell r="C268" t="str">
            <v>（４ｔ車，DID区間有り，ﾊﾞｯｸﾎｳ0.2m3）12.0km以下</v>
          </cell>
          <cell r="D268" t="str">
            <v>m3</v>
          </cell>
          <cell r="E268" t="str">
            <v>m3</v>
          </cell>
          <cell r="F268">
            <v>1640</v>
          </cell>
        </row>
        <row r="269">
          <cell r="A269" t="str">
            <v>B060452</v>
          </cell>
          <cell r="B269" t="str">
            <v>廃棄材運搬　Ⅱ類</v>
          </cell>
          <cell r="C269" t="str">
            <v>（４ｔ車，DID区間有り，ﾊﾞｯｸﾎｳ0.2m3）17.0km以下</v>
          </cell>
          <cell r="D269" t="str">
            <v>m3</v>
          </cell>
          <cell r="E269" t="str">
            <v>m3</v>
          </cell>
          <cell r="F269">
            <v>2000</v>
          </cell>
        </row>
        <row r="270">
          <cell r="A270" t="str">
            <v>B060453</v>
          </cell>
          <cell r="B270" t="str">
            <v>廃棄材運搬　Ⅱ類</v>
          </cell>
          <cell r="C270" t="str">
            <v>（４ｔ車，DID区間有り，ﾊﾞｯｸﾎｳ0.2m3）27.0km以下</v>
          </cell>
          <cell r="D270" t="str">
            <v>m3</v>
          </cell>
          <cell r="E270" t="str">
            <v>m3</v>
          </cell>
          <cell r="F270">
            <v>2720</v>
          </cell>
        </row>
        <row r="271">
          <cell r="A271" t="str">
            <v>B060454</v>
          </cell>
          <cell r="B271" t="str">
            <v>廃棄材運搬　Ⅱ類</v>
          </cell>
          <cell r="C271" t="str">
            <v>（４ｔ車，DID区間有り，ﾊﾞｯｸﾎｳ0.2m3）60.0km以下</v>
          </cell>
          <cell r="D271" t="str">
            <v>m3</v>
          </cell>
          <cell r="E271" t="str">
            <v>m3</v>
          </cell>
          <cell r="F271">
            <v>4180</v>
          </cell>
        </row>
        <row r="272">
          <cell r="A272" t="str">
            <v>B060461</v>
          </cell>
          <cell r="B272" t="str">
            <v>廃棄材運搬　Ⅱ類</v>
          </cell>
          <cell r="C272" t="str">
            <v>（４ｔ車，DID区間無し，ﾊﾞｯｸﾎｳ0.2m3） 0.2km以下</v>
          </cell>
          <cell r="D272" t="str">
            <v>m3</v>
          </cell>
          <cell r="E272" t="str">
            <v>m3</v>
          </cell>
          <cell r="F272">
            <v>360</v>
          </cell>
        </row>
        <row r="273">
          <cell r="A273" t="str">
            <v>B060462</v>
          </cell>
          <cell r="B273" t="str">
            <v>廃棄材運搬　Ⅱ類</v>
          </cell>
          <cell r="C273" t="str">
            <v>（４ｔ車，DID区間無し，ﾊﾞｯｸﾎｳ0.2m3） 1.0km以下</v>
          </cell>
          <cell r="D273" t="str">
            <v>m3</v>
          </cell>
          <cell r="E273" t="str">
            <v>m3</v>
          </cell>
          <cell r="F273">
            <v>450</v>
          </cell>
        </row>
        <row r="274">
          <cell r="A274" t="str">
            <v>B060463</v>
          </cell>
          <cell r="B274" t="str">
            <v>廃棄材運搬　Ⅱ類</v>
          </cell>
          <cell r="C274" t="str">
            <v>（４ｔ車，DID区間無し，ﾊﾞｯｸﾎｳ0.2m3） 1.5km以下</v>
          </cell>
          <cell r="D274" t="str">
            <v>m3</v>
          </cell>
          <cell r="E274" t="str">
            <v>m3</v>
          </cell>
          <cell r="F274">
            <v>550</v>
          </cell>
        </row>
        <row r="275">
          <cell r="A275" t="str">
            <v>B060464</v>
          </cell>
          <cell r="B275" t="str">
            <v>廃棄材運搬　Ⅱ類</v>
          </cell>
          <cell r="C275" t="str">
            <v>（４ｔ車，DID区間無し，ﾊﾞｯｸﾎｳ0.2m3） 2.5km以下</v>
          </cell>
          <cell r="D275" t="str">
            <v>m3</v>
          </cell>
          <cell r="E275" t="str">
            <v>m3</v>
          </cell>
          <cell r="F275">
            <v>630</v>
          </cell>
        </row>
        <row r="276">
          <cell r="A276" t="str">
            <v>B060465</v>
          </cell>
          <cell r="B276" t="str">
            <v>廃棄材運搬　Ⅱ類</v>
          </cell>
          <cell r="C276" t="str">
            <v>（４ｔ車，DID区間無し，ﾊﾞｯｸﾎｳ0.2m3） 3.5km以下</v>
          </cell>
          <cell r="D276" t="str">
            <v>m3</v>
          </cell>
          <cell r="E276" t="str">
            <v>m3</v>
          </cell>
          <cell r="F276">
            <v>730</v>
          </cell>
        </row>
        <row r="277">
          <cell r="A277" t="str">
            <v>B060466</v>
          </cell>
          <cell r="B277" t="str">
            <v>廃棄材運搬　Ⅱ類</v>
          </cell>
          <cell r="C277" t="str">
            <v>（４ｔ車，DID区間無し，ﾊﾞｯｸﾎｳ0.2m3） 4.0km以下</v>
          </cell>
          <cell r="D277" t="str">
            <v>m3</v>
          </cell>
          <cell r="E277" t="str">
            <v>m3</v>
          </cell>
          <cell r="F277">
            <v>820</v>
          </cell>
        </row>
        <row r="278">
          <cell r="A278" t="str">
            <v>B060467</v>
          </cell>
          <cell r="B278" t="str">
            <v>廃棄材運搬　Ⅱ類</v>
          </cell>
          <cell r="C278" t="str">
            <v>（４ｔ車，DID区間無し，ﾊﾞｯｸﾎｳ0.2m3） 5.0km以下</v>
          </cell>
          <cell r="D278" t="str">
            <v>m3</v>
          </cell>
          <cell r="E278" t="str">
            <v>m3</v>
          </cell>
          <cell r="F278">
            <v>910</v>
          </cell>
        </row>
        <row r="279">
          <cell r="A279" t="str">
            <v>B060468</v>
          </cell>
          <cell r="B279" t="str">
            <v>廃棄材運搬　Ⅱ類</v>
          </cell>
          <cell r="C279" t="str">
            <v>（４ｔ車，DID区間無し，ﾊﾞｯｸﾎｳ0.2m3） 6.0km以下</v>
          </cell>
          <cell r="D279" t="str">
            <v>m3</v>
          </cell>
          <cell r="E279" t="str">
            <v>m3</v>
          </cell>
          <cell r="F279">
            <v>1000</v>
          </cell>
        </row>
        <row r="280">
          <cell r="A280" t="str">
            <v>B060469</v>
          </cell>
          <cell r="B280" t="str">
            <v>廃棄材運搬　Ⅱ類</v>
          </cell>
          <cell r="C280" t="str">
            <v>（４ｔ車，DID区間無し，ﾊﾞｯｸﾎｳ0.2m3） 7.5km以下</v>
          </cell>
          <cell r="D280" t="str">
            <v>m3</v>
          </cell>
          <cell r="E280" t="str">
            <v>m3</v>
          </cell>
          <cell r="F280">
            <v>1090</v>
          </cell>
        </row>
        <row r="281">
          <cell r="A281" t="str">
            <v>B060470</v>
          </cell>
          <cell r="B281" t="str">
            <v>廃棄材運搬　Ⅱ類</v>
          </cell>
          <cell r="C281" t="str">
            <v>（４ｔ車，DID区間無し，ﾊﾞｯｸﾎｳ0.2m3）10.0km以下</v>
          </cell>
          <cell r="D281" t="str">
            <v>m3</v>
          </cell>
          <cell r="E281" t="str">
            <v>m3</v>
          </cell>
          <cell r="F281">
            <v>1450</v>
          </cell>
        </row>
        <row r="282">
          <cell r="A282" t="str">
            <v>B060471</v>
          </cell>
          <cell r="B282" t="str">
            <v>廃棄材運搬　Ⅱ類</v>
          </cell>
          <cell r="C282" t="str">
            <v>（４ｔ車，DID区間無し，ﾊﾞｯｸﾎｳ0.2m3）13.0km以下</v>
          </cell>
          <cell r="D282" t="str">
            <v>m3</v>
          </cell>
          <cell r="E282" t="str">
            <v>m3</v>
          </cell>
          <cell r="F282">
            <v>1640</v>
          </cell>
        </row>
        <row r="283">
          <cell r="A283" t="str">
            <v>B060472</v>
          </cell>
          <cell r="B283" t="str">
            <v>廃棄材運搬　Ⅱ類</v>
          </cell>
          <cell r="C283" t="str">
            <v>（４ｔ車，DID区間無し，ﾊﾞｯｸﾎｳ0.2m3）19.0km以下</v>
          </cell>
          <cell r="D283" t="str">
            <v>m3</v>
          </cell>
          <cell r="E283" t="str">
            <v>m3</v>
          </cell>
          <cell r="F283">
            <v>2000</v>
          </cell>
        </row>
        <row r="284">
          <cell r="A284" t="str">
            <v>B060473</v>
          </cell>
          <cell r="B284" t="str">
            <v>廃棄材運搬　Ⅱ類</v>
          </cell>
          <cell r="C284" t="str">
            <v>（４ｔ車，DID区間無し，ﾊﾞｯｸﾎｳ0.2m3）35.0km以下</v>
          </cell>
          <cell r="D284" t="str">
            <v>m3</v>
          </cell>
          <cell r="E284" t="str">
            <v>m3</v>
          </cell>
          <cell r="F284">
            <v>2720</v>
          </cell>
        </row>
        <row r="285">
          <cell r="A285" t="str">
            <v>B060474</v>
          </cell>
          <cell r="B285" t="str">
            <v>廃棄材運搬　Ⅱ類</v>
          </cell>
          <cell r="C285" t="str">
            <v>（４ｔ車，DID区間無し，ﾊﾞｯｸﾎｳ0.2m3）60.0km以下</v>
          </cell>
          <cell r="D285" t="str">
            <v>m3</v>
          </cell>
          <cell r="E285" t="str">
            <v>m3</v>
          </cell>
          <cell r="F285">
            <v>4180</v>
          </cell>
        </row>
        <row r="286">
          <cell r="A286" t="str">
            <v>B061001</v>
          </cell>
          <cell r="B286" t="str">
            <v>廃棄材運搬　Ⅰ類</v>
          </cell>
          <cell r="C286" t="str">
            <v>（10ｔ車，DID区間有り，ﾊﾞｯｸﾎｳ0.6m3） 0.3km以下</v>
          </cell>
          <cell r="D286" t="str">
            <v>m3</v>
          </cell>
          <cell r="E286" t="str">
            <v>m3</v>
          </cell>
          <cell r="F286">
            <v>370</v>
          </cell>
        </row>
        <row r="287">
          <cell r="A287" t="str">
            <v>B061002</v>
          </cell>
          <cell r="B287" t="str">
            <v>廃棄材運搬　Ⅰ類</v>
          </cell>
          <cell r="C287" t="str">
            <v>（10ｔ車，DID区間有り，ﾊﾞｯｸﾎｳ0.6m3） 0.5km以下</v>
          </cell>
          <cell r="D287" t="str">
            <v>m3</v>
          </cell>
          <cell r="E287" t="str">
            <v>m3</v>
          </cell>
          <cell r="F287">
            <v>420</v>
          </cell>
        </row>
        <row r="288">
          <cell r="A288" t="str">
            <v>B061003</v>
          </cell>
          <cell r="B288" t="str">
            <v>廃棄材運搬　Ⅰ類</v>
          </cell>
          <cell r="C288" t="str">
            <v>（10ｔ車，DID区間有り，ﾊﾞｯｸﾎｳ0.6m3） 1.0km以下</v>
          </cell>
          <cell r="D288" t="str">
            <v>m3</v>
          </cell>
          <cell r="E288" t="str">
            <v>m3</v>
          </cell>
          <cell r="F288">
            <v>480</v>
          </cell>
        </row>
        <row r="289">
          <cell r="A289" t="str">
            <v>B061004</v>
          </cell>
          <cell r="B289" t="str">
            <v>廃棄材運搬　Ⅰ類</v>
          </cell>
          <cell r="C289" t="str">
            <v>（10ｔ車，DID区間有り，ﾊﾞｯｸﾎｳ0.6m3） 1.5km以下</v>
          </cell>
          <cell r="D289" t="str">
            <v>m3</v>
          </cell>
          <cell r="E289" t="str">
            <v>m3</v>
          </cell>
          <cell r="F289">
            <v>550</v>
          </cell>
        </row>
        <row r="290">
          <cell r="A290" t="str">
            <v>B061005</v>
          </cell>
          <cell r="B290" t="str">
            <v>廃棄材運搬　Ⅰ類</v>
          </cell>
          <cell r="C290" t="str">
            <v>（10ｔ車，DID区間有り，ﾊﾞｯｸﾎｳ0.6m3） 2.0km以下</v>
          </cell>
          <cell r="D290" t="str">
            <v>m3</v>
          </cell>
          <cell r="E290" t="str">
            <v>m3</v>
          </cell>
          <cell r="F290">
            <v>600</v>
          </cell>
        </row>
        <row r="291">
          <cell r="A291" t="str">
            <v>B061006</v>
          </cell>
          <cell r="B291" t="str">
            <v>廃棄材運搬　Ⅰ類</v>
          </cell>
          <cell r="C291" t="str">
            <v>（10ｔ車，DID区間有り，ﾊﾞｯｸﾎｳ0.6m3） 3.0km以下</v>
          </cell>
          <cell r="D291" t="str">
            <v>m3</v>
          </cell>
          <cell r="E291" t="str">
            <v>m3</v>
          </cell>
          <cell r="F291">
            <v>720</v>
          </cell>
        </row>
        <row r="292">
          <cell r="A292" t="str">
            <v>B061007</v>
          </cell>
          <cell r="B292" t="str">
            <v>廃棄材運搬　Ⅰ類</v>
          </cell>
          <cell r="C292" t="str">
            <v>（10ｔ車，DID区間有り，ﾊﾞｯｸﾎｳ0.6m3） 3.5km以下</v>
          </cell>
          <cell r="D292" t="str">
            <v>m3</v>
          </cell>
          <cell r="E292" t="str">
            <v>m3</v>
          </cell>
          <cell r="F292">
            <v>850</v>
          </cell>
        </row>
        <row r="293">
          <cell r="A293" t="str">
            <v>B061008</v>
          </cell>
          <cell r="B293" t="str">
            <v>廃棄材運搬　Ⅰ類</v>
          </cell>
          <cell r="C293" t="str">
            <v>（10ｔ車，DID区間有り，ﾊﾞｯｸﾎｳ0.6m3） 5.0km以下</v>
          </cell>
          <cell r="D293" t="str">
            <v>m3</v>
          </cell>
          <cell r="E293" t="str">
            <v>m3</v>
          </cell>
          <cell r="F293">
            <v>1020</v>
          </cell>
        </row>
        <row r="294">
          <cell r="A294" t="str">
            <v>B061009</v>
          </cell>
          <cell r="B294" t="str">
            <v>廃棄材運搬　Ⅰ類</v>
          </cell>
          <cell r="C294" t="str">
            <v>（10ｔ車，DID区間有り，ﾊﾞｯｸﾎｳ0.6m3） 6.0km以下</v>
          </cell>
          <cell r="D294" t="str">
            <v>m3</v>
          </cell>
          <cell r="E294" t="str">
            <v>m3</v>
          </cell>
          <cell r="F294">
            <v>1200</v>
          </cell>
        </row>
        <row r="295">
          <cell r="A295" t="str">
            <v>B061010</v>
          </cell>
          <cell r="B295" t="str">
            <v>廃棄材運搬　Ⅰ類</v>
          </cell>
          <cell r="C295" t="str">
            <v>（10ｔ車，DID区間有り，ﾊﾞｯｸﾎｳ0.6m3） 7.0km以下</v>
          </cell>
          <cell r="D295" t="str">
            <v>m3</v>
          </cell>
          <cell r="E295" t="str">
            <v>m3</v>
          </cell>
          <cell r="F295">
            <v>1380</v>
          </cell>
        </row>
        <row r="296">
          <cell r="A296" t="str">
            <v>B061011</v>
          </cell>
          <cell r="B296" t="str">
            <v>廃棄材運搬　Ⅰ類</v>
          </cell>
          <cell r="C296" t="str">
            <v>（10ｔ車，DID区間有り，ﾊﾞｯｸﾎｳ0.6m3） 8.5km以下</v>
          </cell>
          <cell r="D296" t="str">
            <v>m3</v>
          </cell>
          <cell r="E296" t="str">
            <v>m3</v>
          </cell>
          <cell r="F296">
            <v>1570</v>
          </cell>
        </row>
        <row r="297">
          <cell r="A297" t="str">
            <v>B061012</v>
          </cell>
          <cell r="B297" t="str">
            <v>廃棄材運搬　Ⅰ類</v>
          </cell>
          <cell r="C297" t="str">
            <v>（10ｔ車，DID区間有り，ﾊﾞｯｸﾎｳ0.6m3）11.0km以下</v>
          </cell>
          <cell r="D297" t="str">
            <v>m3</v>
          </cell>
          <cell r="E297" t="str">
            <v>m3</v>
          </cell>
          <cell r="F297">
            <v>1800</v>
          </cell>
        </row>
        <row r="298">
          <cell r="A298" t="str">
            <v>B061013</v>
          </cell>
          <cell r="B298" t="str">
            <v>廃棄材運搬　Ⅰ類</v>
          </cell>
          <cell r="C298" t="str">
            <v>（10ｔ車，DID区間有り，ﾊﾞｯｸﾎｳ0.6m3）14.0km以下</v>
          </cell>
          <cell r="D298" t="str">
            <v>m3</v>
          </cell>
          <cell r="E298" t="str">
            <v>m3</v>
          </cell>
          <cell r="F298">
            <v>2170</v>
          </cell>
        </row>
        <row r="299">
          <cell r="A299" t="str">
            <v>B061014</v>
          </cell>
          <cell r="B299" t="str">
            <v>廃棄材運搬　Ⅰ類</v>
          </cell>
          <cell r="C299" t="str">
            <v>（10ｔ車，DID区間有り，ﾊﾞｯｸﾎｳ0.6m3）19.5km以下</v>
          </cell>
          <cell r="D299" t="str">
            <v>m3</v>
          </cell>
          <cell r="E299" t="str">
            <v>m3</v>
          </cell>
          <cell r="F299">
            <v>2720</v>
          </cell>
        </row>
        <row r="300">
          <cell r="A300" t="str">
            <v>B061015</v>
          </cell>
          <cell r="B300" t="str">
            <v>廃棄材運搬　Ⅰ類</v>
          </cell>
          <cell r="C300" t="str">
            <v>（10ｔ車，DID区間有り，ﾊﾞｯｸﾎｳ0.6m3）31.5km以下</v>
          </cell>
          <cell r="D300" t="str">
            <v>m3</v>
          </cell>
          <cell r="E300" t="str">
            <v>m3</v>
          </cell>
          <cell r="F300">
            <v>3670</v>
          </cell>
        </row>
        <row r="301">
          <cell r="A301" t="str">
            <v>B061016</v>
          </cell>
          <cell r="B301" t="str">
            <v>廃棄材運搬　Ⅰ類</v>
          </cell>
          <cell r="C301" t="str">
            <v>（10ｔ車，DID区間有り，ﾊﾞｯｸﾎｳ0.6m3）60.0km以下</v>
          </cell>
          <cell r="D301" t="str">
            <v>m3</v>
          </cell>
          <cell r="E301" t="str">
            <v>m3</v>
          </cell>
          <cell r="F301">
            <v>5480</v>
          </cell>
        </row>
        <row r="302">
          <cell r="A302" t="str">
            <v>B061021</v>
          </cell>
          <cell r="B302" t="str">
            <v>廃棄材運搬　Ⅰ類</v>
          </cell>
          <cell r="C302" t="str">
            <v>（10ｔ車，DID区間無し，ﾊﾞｯｸﾎｳ0.6m3） 0.3km以下</v>
          </cell>
          <cell r="D302" t="str">
            <v>m3</v>
          </cell>
          <cell r="E302" t="str">
            <v>m3</v>
          </cell>
          <cell r="F302">
            <v>370</v>
          </cell>
        </row>
        <row r="303">
          <cell r="A303" t="str">
            <v>B061022</v>
          </cell>
          <cell r="B303" t="str">
            <v>廃棄材運搬　Ⅰ類</v>
          </cell>
          <cell r="C303" t="str">
            <v>（10ｔ車，DID区間無し，ﾊﾞｯｸﾎｳ0.6m3） 0.5km以下</v>
          </cell>
          <cell r="D303" t="str">
            <v>m3</v>
          </cell>
          <cell r="E303" t="str">
            <v>m3</v>
          </cell>
          <cell r="F303">
            <v>420</v>
          </cell>
        </row>
        <row r="304">
          <cell r="A304" t="str">
            <v>B061023</v>
          </cell>
          <cell r="B304" t="str">
            <v>廃棄材運搬　Ⅰ類</v>
          </cell>
          <cell r="C304" t="str">
            <v>（10ｔ車，DID区間無し，ﾊﾞｯｸﾎｳ0.6m3） 1.0km以下</v>
          </cell>
          <cell r="D304" t="str">
            <v>m3</v>
          </cell>
          <cell r="E304" t="str">
            <v>m3</v>
          </cell>
          <cell r="F304">
            <v>480</v>
          </cell>
        </row>
        <row r="305">
          <cell r="A305" t="str">
            <v>B061024</v>
          </cell>
          <cell r="B305" t="str">
            <v>廃棄材運搬　Ⅰ類</v>
          </cell>
          <cell r="C305" t="str">
            <v>（10ｔ車，DID区間無し，ﾊﾞｯｸﾎｳ0.6m3） 1.5km以下</v>
          </cell>
          <cell r="D305" t="str">
            <v>m3</v>
          </cell>
          <cell r="E305" t="str">
            <v>m3</v>
          </cell>
          <cell r="F305">
            <v>550</v>
          </cell>
        </row>
        <row r="306">
          <cell r="A306" t="str">
            <v>B061025</v>
          </cell>
          <cell r="B306" t="str">
            <v>廃棄材運搬　Ⅰ類</v>
          </cell>
          <cell r="C306" t="str">
            <v>（10ｔ車，DID区間無し，ﾊﾞｯｸﾎｳ0.6m3） 2.0km以下</v>
          </cell>
          <cell r="D306" t="str">
            <v>m3</v>
          </cell>
          <cell r="E306" t="str">
            <v>m3</v>
          </cell>
          <cell r="F306">
            <v>600</v>
          </cell>
        </row>
        <row r="307">
          <cell r="A307" t="str">
            <v>B061026</v>
          </cell>
          <cell r="B307" t="str">
            <v>廃棄材運搬　Ⅰ類</v>
          </cell>
          <cell r="C307" t="str">
            <v>（10ｔ車，DID区間無し，ﾊﾞｯｸﾎｳ0.6m3） 3.0km以下</v>
          </cell>
          <cell r="D307" t="str">
            <v>m3</v>
          </cell>
          <cell r="E307" t="str">
            <v>m3</v>
          </cell>
          <cell r="F307">
            <v>720</v>
          </cell>
        </row>
        <row r="308">
          <cell r="A308" t="str">
            <v>B061027</v>
          </cell>
          <cell r="B308" t="str">
            <v>廃棄材運搬　Ⅰ類</v>
          </cell>
          <cell r="C308" t="str">
            <v>（10ｔ車，DID区間無し，ﾊﾞｯｸﾎｳ0.6m3） 4.0km以下</v>
          </cell>
          <cell r="D308" t="str">
            <v>m3</v>
          </cell>
          <cell r="E308" t="str">
            <v>m3</v>
          </cell>
          <cell r="F308">
            <v>850</v>
          </cell>
        </row>
        <row r="309">
          <cell r="A309" t="str">
            <v>B061028</v>
          </cell>
          <cell r="B309" t="str">
            <v>廃棄材運搬　Ⅰ類</v>
          </cell>
          <cell r="C309" t="str">
            <v>（10ｔ車，DID区間無し，ﾊﾞｯｸﾎｳ0.6m3） 5.5km以下</v>
          </cell>
          <cell r="D309" t="str">
            <v>m3</v>
          </cell>
          <cell r="E309" t="str">
            <v>m3</v>
          </cell>
          <cell r="F309">
            <v>1020</v>
          </cell>
        </row>
        <row r="310">
          <cell r="A310" t="str">
            <v>B061029</v>
          </cell>
          <cell r="B310" t="str">
            <v>廃棄材運搬　Ⅰ類</v>
          </cell>
          <cell r="C310" t="str">
            <v>（10ｔ車，DID区間無し，ﾊﾞｯｸﾎｳ0.6m3） 6.5km以下</v>
          </cell>
          <cell r="D310" t="str">
            <v>m3</v>
          </cell>
          <cell r="E310" t="str">
            <v>m3</v>
          </cell>
          <cell r="F310">
            <v>1200</v>
          </cell>
        </row>
        <row r="311">
          <cell r="A311" t="str">
            <v>B061030</v>
          </cell>
          <cell r="B311" t="str">
            <v>廃棄材運搬　Ⅰ類</v>
          </cell>
          <cell r="C311" t="str">
            <v>（10ｔ車，DID区間無し，ﾊﾞｯｸﾎｳ0.6m3） 7.5km以下</v>
          </cell>
          <cell r="D311" t="str">
            <v>m3</v>
          </cell>
          <cell r="E311" t="str">
            <v>m3</v>
          </cell>
          <cell r="F311">
            <v>1380</v>
          </cell>
        </row>
        <row r="312">
          <cell r="A312" t="str">
            <v>B061031</v>
          </cell>
          <cell r="B312" t="str">
            <v>廃棄材運搬　Ⅰ類</v>
          </cell>
          <cell r="C312" t="str">
            <v>（10ｔ車，DID区間無し，ﾊﾞｯｸﾎｳ0.6m3） 9.5km以下</v>
          </cell>
          <cell r="D312" t="str">
            <v>m3</v>
          </cell>
          <cell r="E312" t="str">
            <v>m3</v>
          </cell>
          <cell r="F312">
            <v>1570</v>
          </cell>
        </row>
        <row r="313">
          <cell r="A313" t="str">
            <v>B061032</v>
          </cell>
          <cell r="B313" t="str">
            <v>廃棄材運搬　Ⅰ類</v>
          </cell>
          <cell r="C313" t="str">
            <v>（10ｔ車，DID区間無し，ﾊﾞｯｸﾎｳ0.6m3）11.5km以下</v>
          </cell>
          <cell r="D313" t="str">
            <v>m3</v>
          </cell>
          <cell r="E313" t="str">
            <v>m3</v>
          </cell>
          <cell r="F313">
            <v>1800</v>
          </cell>
        </row>
        <row r="314">
          <cell r="A314" t="str">
            <v>B061033</v>
          </cell>
          <cell r="B314" t="str">
            <v>廃棄材運搬　Ⅰ類</v>
          </cell>
          <cell r="C314" t="str">
            <v>（10ｔ車，DID区間無し，ﾊﾞｯｸﾎｳ0.6m3）15.5km以下</v>
          </cell>
          <cell r="D314" t="str">
            <v>m3</v>
          </cell>
          <cell r="E314" t="str">
            <v>m3</v>
          </cell>
          <cell r="F314">
            <v>2170</v>
          </cell>
        </row>
        <row r="315">
          <cell r="A315" t="str">
            <v>B061034</v>
          </cell>
          <cell r="B315" t="str">
            <v>廃棄材運搬　Ⅰ類</v>
          </cell>
          <cell r="C315" t="str">
            <v>（10ｔ車，DID区間無し，ﾊﾞｯｸﾎｳ0.6m3）22.5km以下</v>
          </cell>
          <cell r="D315" t="str">
            <v>m3</v>
          </cell>
          <cell r="E315" t="str">
            <v>m3</v>
          </cell>
          <cell r="F315">
            <v>2720</v>
          </cell>
        </row>
        <row r="316">
          <cell r="A316" t="str">
            <v>B061035</v>
          </cell>
          <cell r="B316" t="str">
            <v>廃棄材運搬　Ⅰ類</v>
          </cell>
          <cell r="C316" t="str">
            <v>（10ｔ車，DID区間無し，ﾊﾞｯｸﾎｳ0.6m3）49.5km以下</v>
          </cell>
          <cell r="D316" t="str">
            <v>m3</v>
          </cell>
          <cell r="E316" t="str">
            <v>m3</v>
          </cell>
          <cell r="F316">
            <v>3670</v>
          </cell>
        </row>
        <row r="317">
          <cell r="A317" t="str">
            <v>B061036</v>
          </cell>
          <cell r="B317" t="str">
            <v>廃棄材運搬　Ⅰ類</v>
          </cell>
          <cell r="C317" t="str">
            <v>（10ｔ車，DID区間無し，ﾊﾞｯｸﾎｳ0.6m3）60.0km以下</v>
          </cell>
          <cell r="D317" t="str">
            <v>m3</v>
          </cell>
          <cell r="E317" t="str">
            <v>m3</v>
          </cell>
          <cell r="F317">
            <v>5480</v>
          </cell>
        </row>
        <row r="318">
          <cell r="A318" t="str">
            <v>B061041</v>
          </cell>
          <cell r="B318" t="str">
            <v>廃棄材運搬　Ⅱ類</v>
          </cell>
          <cell r="C318" t="str">
            <v>（10ｔ車，DID区間有り，ﾊﾞｯｸﾎｳ0.6m3） 0.3km以下</v>
          </cell>
          <cell r="D318" t="str">
            <v>m3</v>
          </cell>
          <cell r="E318" t="str">
            <v>m3</v>
          </cell>
          <cell r="F318">
            <v>160</v>
          </cell>
        </row>
        <row r="319">
          <cell r="A319" t="str">
            <v>B061042</v>
          </cell>
          <cell r="B319" t="str">
            <v>廃棄材運搬　Ⅱ類</v>
          </cell>
          <cell r="C319" t="str">
            <v>（10ｔ車，DID区間有り，ﾊﾞｯｸﾎｳ0.6m3） 0.5km以下</v>
          </cell>
          <cell r="D319" t="str">
            <v>m3</v>
          </cell>
          <cell r="E319" t="str">
            <v>m3</v>
          </cell>
          <cell r="F319">
            <v>190</v>
          </cell>
        </row>
        <row r="320">
          <cell r="A320" t="str">
            <v>B061043</v>
          </cell>
          <cell r="B320" t="str">
            <v>廃棄材運搬　Ⅱ類</v>
          </cell>
          <cell r="C320" t="str">
            <v>（10ｔ車，DID区間有り，ﾊﾞｯｸﾎｳ0.6m3） 1.0km以下</v>
          </cell>
          <cell r="D320" t="str">
            <v>m3</v>
          </cell>
          <cell r="E320" t="str">
            <v>m3</v>
          </cell>
          <cell r="F320">
            <v>220</v>
          </cell>
        </row>
        <row r="321">
          <cell r="A321" t="str">
            <v>B061044</v>
          </cell>
          <cell r="B321" t="str">
            <v>廃棄材運搬　Ⅱ類</v>
          </cell>
          <cell r="C321" t="str">
            <v>（10ｔ車，DID区間有り，ﾊﾞｯｸﾎｳ0.6m3） 1.5km以下</v>
          </cell>
          <cell r="D321" t="str">
            <v>m3</v>
          </cell>
          <cell r="E321" t="str">
            <v>m3</v>
          </cell>
          <cell r="F321">
            <v>260</v>
          </cell>
        </row>
        <row r="322">
          <cell r="A322" t="str">
            <v>B061045</v>
          </cell>
          <cell r="B322" t="str">
            <v>廃棄材運搬　Ⅱ類</v>
          </cell>
          <cell r="C322" t="str">
            <v>（10ｔ車，DID区間有り，ﾊﾞｯｸﾎｳ0.6m3） 2.0km以下</v>
          </cell>
          <cell r="D322" t="str">
            <v>m3</v>
          </cell>
          <cell r="E322" t="str">
            <v>m3</v>
          </cell>
          <cell r="F322">
            <v>270</v>
          </cell>
        </row>
        <row r="323">
          <cell r="A323" t="str">
            <v>B061046</v>
          </cell>
          <cell r="B323" t="str">
            <v>廃棄材運搬　Ⅱ類</v>
          </cell>
          <cell r="C323" t="str">
            <v>（10ｔ車，DID区間有り，ﾊﾞｯｸﾎｳ0.6m3） 3.0km以下</v>
          </cell>
          <cell r="D323" t="str">
            <v>m3</v>
          </cell>
          <cell r="E323" t="str">
            <v>m3</v>
          </cell>
          <cell r="F323">
            <v>340</v>
          </cell>
        </row>
        <row r="324">
          <cell r="A324" t="str">
            <v>B061047</v>
          </cell>
          <cell r="B324" t="str">
            <v>廃棄材運搬　Ⅱ類</v>
          </cell>
          <cell r="C324" t="str">
            <v>（10ｔ車，DID区間有り，ﾊﾞｯｸﾎｳ0.6m3） 3.5km以下</v>
          </cell>
          <cell r="D324" t="str">
            <v>m3</v>
          </cell>
          <cell r="E324" t="str">
            <v>m3</v>
          </cell>
          <cell r="F324">
            <v>380</v>
          </cell>
        </row>
        <row r="325">
          <cell r="A325" t="str">
            <v>B061048</v>
          </cell>
          <cell r="B325" t="str">
            <v>廃棄材運搬　Ⅱ類</v>
          </cell>
          <cell r="C325" t="str">
            <v>（10ｔ車，DID区間有り，ﾊﾞｯｸﾎｳ0.6m3） 5.0km以下</v>
          </cell>
          <cell r="D325" t="str">
            <v>m3</v>
          </cell>
          <cell r="E325" t="str">
            <v>m3</v>
          </cell>
          <cell r="F325">
            <v>480</v>
          </cell>
        </row>
        <row r="326">
          <cell r="A326" t="str">
            <v>B061049</v>
          </cell>
          <cell r="B326" t="str">
            <v>廃棄材運搬　Ⅱ類</v>
          </cell>
          <cell r="C326" t="str">
            <v>（10ｔ車，DID区間有り，ﾊﾞｯｸﾎｳ0.6m3） 6.0km以下</v>
          </cell>
          <cell r="D326" t="str">
            <v>m3</v>
          </cell>
          <cell r="E326" t="str">
            <v>m3</v>
          </cell>
          <cell r="F326">
            <v>560</v>
          </cell>
        </row>
        <row r="327">
          <cell r="A327" t="str">
            <v>B061050</v>
          </cell>
          <cell r="B327" t="str">
            <v>廃棄材運搬　Ⅱ類</v>
          </cell>
          <cell r="C327" t="str">
            <v>（10ｔ車，DID区間有り，ﾊﾞｯｸﾎｳ0.6m3） 7.0km以下</v>
          </cell>
          <cell r="D327" t="str">
            <v>m3</v>
          </cell>
          <cell r="E327" t="str">
            <v>m3</v>
          </cell>
          <cell r="F327">
            <v>640</v>
          </cell>
        </row>
        <row r="328">
          <cell r="A328" t="str">
            <v>B061051</v>
          </cell>
          <cell r="B328" t="str">
            <v>廃棄材運搬　Ⅱ類</v>
          </cell>
          <cell r="C328" t="str">
            <v>（10ｔ車，DID区間有り，ﾊﾞｯｸﾎｳ0.6m3） 8.5km以下</v>
          </cell>
          <cell r="D328" t="str">
            <v>m3</v>
          </cell>
          <cell r="E328" t="str">
            <v>m3</v>
          </cell>
          <cell r="F328">
            <v>720</v>
          </cell>
        </row>
        <row r="329">
          <cell r="A329" t="str">
            <v>B061052</v>
          </cell>
          <cell r="B329" t="str">
            <v>廃棄材運搬　Ⅱ類</v>
          </cell>
          <cell r="C329" t="str">
            <v>（10ｔ車，DID区間有り，ﾊﾞｯｸﾎｳ0.6m3）11.0km以下</v>
          </cell>
          <cell r="D329" t="str">
            <v>m3</v>
          </cell>
          <cell r="E329" t="str">
            <v>m3</v>
          </cell>
          <cell r="F329">
            <v>830</v>
          </cell>
        </row>
        <row r="330">
          <cell r="A330" t="str">
            <v>B061053</v>
          </cell>
          <cell r="B330" t="str">
            <v>廃棄材運搬　Ⅱ類</v>
          </cell>
          <cell r="C330" t="str">
            <v>（10ｔ車，DID区間有り，ﾊﾞｯｸﾎｳ0.6m3）14.0km以下</v>
          </cell>
          <cell r="D330" t="str">
            <v>m3</v>
          </cell>
          <cell r="E330" t="str">
            <v>m3</v>
          </cell>
          <cell r="F330">
            <v>1000</v>
          </cell>
        </row>
        <row r="331">
          <cell r="A331" t="str">
            <v>B061054</v>
          </cell>
          <cell r="B331" t="str">
            <v>廃棄材運搬　Ⅱ類</v>
          </cell>
          <cell r="C331" t="str">
            <v>（10ｔ車，DID区間有り，ﾊﾞｯｸﾎｳ0.6m3）19.5km以下</v>
          </cell>
          <cell r="D331" t="str">
            <v>m3</v>
          </cell>
          <cell r="E331" t="str">
            <v>m3</v>
          </cell>
          <cell r="F331">
            <v>1240</v>
          </cell>
        </row>
        <row r="332">
          <cell r="A332" t="str">
            <v>B061055</v>
          </cell>
          <cell r="B332" t="str">
            <v>廃棄材運搬　Ⅱ類</v>
          </cell>
          <cell r="C332" t="str">
            <v>（10ｔ車，DID区間有り，ﾊﾞｯｸﾎｳ0.6m3）31.5km以下</v>
          </cell>
          <cell r="D332" t="str">
            <v>m3</v>
          </cell>
          <cell r="E332" t="str">
            <v>m3</v>
          </cell>
          <cell r="F332">
            <v>1690</v>
          </cell>
        </row>
        <row r="333">
          <cell r="A333" t="str">
            <v>B061056</v>
          </cell>
          <cell r="B333" t="str">
            <v>廃棄材運搬　Ⅱ類</v>
          </cell>
          <cell r="C333" t="str">
            <v>（10ｔ車，DID区間有り，ﾊﾞｯｸﾎｳ0.6m3）60.0km以下</v>
          </cell>
          <cell r="D333" t="str">
            <v>m3</v>
          </cell>
          <cell r="E333" t="str">
            <v>m3</v>
          </cell>
          <cell r="F333">
            <v>2530</v>
          </cell>
        </row>
        <row r="334">
          <cell r="A334" t="str">
            <v>B061061</v>
          </cell>
          <cell r="B334" t="str">
            <v>廃棄材運搬　Ⅱ類</v>
          </cell>
          <cell r="C334" t="str">
            <v>（10ｔ車，DID区間無し，ﾊﾞｯｸﾎｳ0.6m3） 0.3km以下</v>
          </cell>
          <cell r="D334" t="str">
            <v>m3</v>
          </cell>
          <cell r="E334" t="str">
            <v>m3</v>
          </cell>
          <cell r="F334">
            <v>160</v>
          </cell>
        </row>
        <row r="335">
          <cell r="A335" t="str">
            <v>B061062</v>
          </cell>
          <cell r="B335" t="str">
            <v>廃棄材運搬　Ⅱ類</v>
          </cell>
          <cell r="C335" t="str">
            <v>（10ｔ車，DID区間無し，ﾊﾞｯｸﾎｳ0.6m3） 0.5km以下</v>
          </cell>
          <cell r="D335" t="str">
            <v>m3</v>
          </cell>
          <cell r="E335" t="str">
            <v>m3</v>
          </cell>
          <cell r="F335">
            <v>190</v>
          </cell>
        </row>
        <row r="336">
          <cell r="A336" t="str">
            <v>B061063</v>
          </cell>
          <cell r="B336" t="str">
            <v>廃棄材運搬　Ⅱ類</v>
          </cell>
          <cell r="C336" t="str">
            <v>（10ｔ車，DID区間無し，ﾊﾞｯｸﾎｳ0.6m3） 1.0km以下</v>
          </cell>
          <cell r="D336" t="str">
            <v>m3</v>
          </cell>
          <cell r="E336" t="str">
            <v>m3</v>
          </cell>
          <cell r="F336">
            <v>220</v>
          </cell>
        </row>
        <row r="337">
          <cell r="A337" t="str">
            <v>B061064</v>
          </cell>
          <cell r="B337" t="str">
            <v>廃棄材運搬　Ⅱ類</v>
          </cell>
          <cell r="C337" t="str">
            <v>（10ｔ車，DID区間無し，ﾊﾞｯｸﾎｳ0.6m3） 1.5km以下</v>
          </cell>
          <cell r="D337" t="str">
            <v>m3</v>
          </cell>
          <cell r="E337" t="str">
            <v>m3</v>
          </cell>
          <cell r="F337">
            <v>260</v>
          </cell>
        </row>
        <row r="338">
          <cell r="A338" t="str">
            <v>B061065</v>
          </cell>
          <cell r="B338" t="str">
            <v>廃棄材運搬　Ⅱ類</v>
          </cell>
          <cell r="C338" t="str">
            <v>（10ｔ車，DID区間無し，ﾊﾞｯｸﾎｳ0.6m3） 2.0km以下</v>
          </cell>
          <cell r="D338" t="str">
            <v>m3</v>
          </cell>
          <cell r="E338" t="str">
            <v>m3</v>
          </cell>
          <cell r="F338">
            <v>270</v>
          </cell>
        </row>
        <row r="339">
          <cell r="A339" t="str">
            <v>B061066</v>
          </cell>
          <cell r="B339" t="str">
            <v>廃棄材運搬　Ⅱ類</v>
          </cell>
          <cell r="C339" t="str">
            <v>（10ｔ車，DID区間無し，ﾊﾞｯｸﾎｳ0.6m3） 3.0km以下</v>
          </cell>
          <cell r="D339" t="str">
            <v>m3</v>
          </cell>
          <cell r="E339" t="str">
            <v>m3</v>
          </cell>
          <cell r="F339">
            <v>340</v>
          </cell>
        </row>
        <row r="340">
          <cell r="A340" t="str">
            <v>B061067</v>
          </cell>
          <cell r="B340" t="str">
            <v>廃棄材運搬　Ⅱ類</v>
          </cell>
          <cell r="C340" t="str">
            <v>（10ｔ車，DID区間無し，ﾊﾞｯｸﾎｳ0.6m3） 4.0km以下</v>
          </cell>
          <cell r="D340" t="str">
            <v>m3</v>
          </cell>
          <cell r="E340" t="str">
            <v>m3</v>
          </cell>
          <cell r="F340">
            <v>380</v>
          </cell>
        </row>
        <row r="341">
          <cell r="A341" t="str">
            <v>B061068</v>
          </cell>
          <cell r="B341" t="str">
            <v>廃棄材運搬　Ⅱ類</v>
          </cell>
          <cell r="C341" t="str">
            <v>（10ｔ車，DID区間無し，ﾊﾞｯｸﾎｳ0.6m3） 5.5km以下</v>
          </cell>
          <cell r="D341" t="str">
            <v>m3</v>
          </cell>
          <cell r="E341" t="str">
            <v>m3</v>
          </cell>
          <cell r="F341">
            <v>480</v>
          </cell>
        </row>
        <row r="342">
          <cell r="A342" t="str">
            <v>B061069</v>
          </cell>
          <cell r="B342" t="str">
            <v>廃棄材運搬　Ⅱ類</v>
          </cell>
          <cell r="C342" t="str">
            <v>（10ｔ車，DID区間無し，ﾊﾞｯｸﾎｳ0.6m3） 6.5km以下</v>
          </cell>
          <cell r="D342" t="str">
            <v>m3</v>
          </cell>
          <cell r="E342" t="str">
            <v>m3</v>
          </cell>
          <cell r="F342">
            <v>560</v>
          </cell>
        </row>
        <row r="343">
          <cell r="A343" t="str">
            <v>B061070</v>
          </cell>
          <cell r="B343" t="str">
            <v>廃棄材運搬　Ⅱ類</v>
          </cell>
          <cell r="C343" t="str">
            <v>（10ｔ車，DID区間無し，ﾊﾞｯｸﾎｳ0.6m3） 7.5km以下</v>
          </cell>
          <cell r="D343" t="str">
            <v>m3</v>
          </cell>
          <cell r="E343" t="str">
            <v>m3</v>
          </cell>
          <cell r="F343">
            <v>640</v>
          </cell>
        </row>
        <row r="344">
          <cell r="A344" t="str">
            <v>B061071</v>
          </cell>
          <cell r="B344" t="str">
            <v>廃棄材運搬　Ⅱ類</v>
          </cell>
          <cell r="C344" t="str">
            <v>（10ｔ車，DID区間無し，ﾊﾞｯｸﾎｳ0.6m3） 9.5km以下</v>
          </cell>
          <cell r="D344" t="str">
            <v>m3</v>
          </cell>
          <cell r="E344" t="str">
            <v>m3</v>
          </cell>
          <cell r="F344">
            <v>720</v>
          </cell>
        </row>
        <row r="345">
          <cell r="A345" t="str">
            <v>B061072</v>
          </cell>
          <cell r="B345" t="str">
            <v>廃棄材運搬　Ⅱ類</v>
          </cell>
          <cell r="C345" t="str">
            <v>（10ｔ車，DID区間無し，ﾊﾞｯｸﾎｳ0.6m3）11.5km以下</v>
          </cell>
          <cell r="D345" t="str">
            <v>m3</v>
          </cell>
          <cell r="E345" t="str">
            <v>m3</v>
          </cell>
          <cell r="F345">
            <v>830</v>
          </cell>
        </row>
        <row r="346">
          <cell r="A346" t="str">
            <v>B061073</v>
          </cell>
          <cell r="B346" t="str">
            <v>廃棄材運搬　Ⅱ類</v>
          </cell>
          <cell r="C346" t="str">
            <v>（10ｔ車，DID区間無し，ﾊﾞｯｸﾎｳ0.6m3）15.5km以下</v>
          </cell>
          <cell r="D346" t="str">
            <v>m3</v>
          </cell>
          <cell r="E346" t="str">
            <v>m3</v>
          </cell>
          <cell r="F346">
            <v>1000</v>
          </cell>
        </row>
        <row r="347">
          <cell r="A347" t="str">
            <v>B061074</v>
          </cell>
          <cell r="B347" t="str">
            <v>廃棄材運搬　Ⅱ類</v>
          </cell>
          <cell r="C347" t="str">
            <v>（10ｔ車，DID区間無し，ﾊﾞｯｸﾎｳ0.6m3）22.5km以下</v>
          </cell>
          <cell r="D347" t="str">
            <v>m3</v>
          </cell>
          <cell r="E347" t="str">
            <v>m3</v>
          </cell>
          <cell r="F347">
            <v>1240</v>
          </cell>
        </row>
        <row r="348">
          <cell r="A348" t="str">
            <v>B061075</v>
          </cell>
          <cell r="B348" t="str">
            <v>廃棄材運搬　Ⅱ類</v>
          </cell>
          <cell r="C348" t="str">
            <v>（10ｔ車，DID区間無し，ﾊﾞｯｸﾎｳ0.6m3）49.5km以下</v>
          </cell>
          <cell r="D348" t="str">
            <v>m3</v>
          </cell>
          <cell r="E348" t="str">
            <v>m3</v>
          </cell>
          <cell r="F348">
            <v>1690</v>
          </cell>
        </row>
        <row r="349">
          <cell r="A349" t="str">
            <v>B061076</v>
          </cell>
          <cell r="B349" t="str">
            <v>廃棄材運搬　Ⅱ類</v>
          </cell>
          <cell r="C349" t="str">
            <v>（10ｔ車，DID区間無し，ﾊﾞｯｸﾎｳ0.6m3）60.0km以下</v>
          </cell>
          <cell r="D349" t="str">
            <v>m3</v>
          </cell>
          <cell r="E349" t="str">
            <v>m3</v>
          </cell>
          <cell r="F349">
            <v>2530</v>
          </cell>
        </row>
      </sheetData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ｆｇｊ"/>
      <sheetName val="収支"/>
      <sheetName val="内訳書"/>
      <sheetName val="諸経費"/>
      <sheetName val="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書式"/>
      <sheetName val="機器"/>
      <sheetName val="吹出ダンパ"/>
      <sheetName val="設定"/>
      <sheetName val="配管保温塗装"/>
      <sheetName val="VE"/>
      <sheetName val="ダクト保温"/>
      <sheetName val="集計表（新設）"/>
      <sheetName val="仮設拾書（新設）"/>
      <sheetName val="く体拾書（新設） "/>
      <sheetName val="鉄筋拾書（新設）"/>
      <sheetName val="外部仕上拾書（新設）"/>
      <sheetName val="内部仕上拾書（新設）"/>
      <sheetName val="建具拾書（新設）"/>
      <sheetName val="木材拾書（新設）"/>
      <sheetName val="集計表（改修）"/>
      <sheetName val="仮設拾書（改修）"/>
      <sheetName val="内部仕上拾書（改修）"/>
      <sheetName val="建具拾書（改修）"/>
      <sheetName val="塗装改修ｼ-ﾄ（改修）"/>
      <sheetName val="撤去拾書（改修）"/>
      <sheetName val="集計表（既存撤去）"/>
      <sheetName val="撤去拾書（既存撤去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項目"/>
      <sheetName val="設計内訳"/>
      <sheetName val="代価表"/>
      <sheetName val="数量拾出"/>
      <sheetName val="数量集計１"/>
      <sheetName val="数量集計２"/>
      <sheetName val="数量拾出(撤去)"/>
      <sheetName val="数量集計１(撤去)"/>
      <sheetName val="数量集計２(撤去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目次"/>
      <sheetName val="盤労務費"/>
      <sheetName val="電気器具"/>
      <sheetName val="見積比較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２次製品"/>
      <sheetName val="比較表 "/>
      <sheetName val="表紙"/>
      <sheetName val="特記"/>
      <sheetName val="経費入力計算表H15_～"/>
      <sheetName val="単年部分払"/>
      <sheetName val="継続部分払"/>
      <sheetName val="継続部分払年度末"/>
      <sheetName val="印刷書式"/>
      <sheetName val="出来高表紙"/>
      <sheetName val="Dialog (1)"/>
      <sheetName val="Module1"/>
      <sheetName val="Dialog (2)"/>
      <sheetName val="Module (2)"/>
      <sheetName val="Dialog (3)"/>
      <sheetName val="Dialog (4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管材代価"/>
      <sheetName val="樹脂製桝代価"/>
      <sheetName val="見積比較"/>
    </sheetNames>
    <sheetDataSet>
      <sheetData sheetId="0" refreshError="1">
        <row r="1">
          <cell r="N1" t="str">
            <v>m</v>
          </cell>
          <cell r="O1" t="str">
            <v>m2</v>
          </cell>
          <cell r="P1" t="str">
            <v>m3</v>
          </cell>
          <cell r="Q1" t="str">
            <v>箇所</v>
          </cell>
          <cell r="R1" t="str">
            <v>t</v>
          </cell>
          <cell r="S1" t="str">
            <v>本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比較表 "/>
      <sheetName val="表紙"/>
      <sheetName val="特記"/>
      <sheetName val="印刷書式"/>
      <sheetName val="出来高表紙"/>
      <sheetName val="複合単価"/>
      <sheetName val="複合単価２"/>
      <sheetName val="Dialog (1)"/>
      <sheetName val="Module1"/>
      <sheetName val="Dialog (2)"/>
      <sheetName val="Module (2)"/>
      <sheetName val="Dialog (3)"/>
      <sheetName val="Dialog (4)"/>
    </sheetNames>
    <sheetDataSet>
      <sheetData sheetId="0" refreshError="1">
        <row r="81">
          <cell r="H81">
            <v>6276760</v>
          </cell>
        </row>
        <row r="261">
          <cell r="N261">
            <v>1327000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"/>
      <sheetName val="内訳経費"/>
      <sheetName val="内訳"/>
      <sheetName val="単価根拠 "/>
      <sheetName val="塩ﾋﾞﾀﾞｸﾄ"/>
      <sheetName val="機械（新築）"/>
      <sheetName val="科目"/>
      <sheetName val="Temp"/>
      <sheetName val="見積比較"/>
      <sheetName val="AM9611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ﾒｰｶﾘｽﾄ(3)"/>
      <sheetName val="ﾒ-ｶﾘｽﾄ(１)"/>
      <sheetName val="見積依頼書"/>
      <sheetName val="塩ﾋﾞﾀﾞｸ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例"/>
      <sheetName val="Temp"/>
    </sheetNames>
    <sheetDataSet>
      <sheetData sheetId="0" refreshError="1"/>
      <sheetData sheetId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書式"/>
      <sheetName val="機器"/>
      <sheetName val="吹出ダンパ"/>
      <sheetName val="設定"/>
      <sheetName val="配管保温塗装"/>
      <sheetName val="VE"/>
      <sheetName val="ダクト保温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(2)"/>
      <sheetName val="表紙"/>
      <sheetName val="種目別内訳"/>
      <sheetName val="科目別内訳"/>
      <sheetName val="細目別内訳"/>
      <sheetName val="EV最低基準"/>
      <sheetName val="種目（公表用）"/>
      <sheetName val="科目（公表用）"/>
      <sheetName val="科目"/>
      <sheetName val="細目"/>
      <sheetName val="塩ﾋﾞﾀﾞｸ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計１b"/>
      <sheetName val="継続部分払年度末"/>
      <sheetName val="単年部分払"/>
      <sheetName val="継続部分払"/>
      <sheetName val="表紙"/>
      <sheetName val="設計書"/>
      <sheetName val="印刷書式"/>
      <sheetName val="経費入力計算表H15_05～"/>
      <sheetName val="出来高表紙"/>
      <sheetName val="特記電気"/>
      <sheetName val="特別機器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/>
      <sheetData sheetId="16" refreshError="1"/>
      <sheetData sheetId="17"/>
      <sheetData sheetId="1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961101"/>
      <sheetName val="細目別内訳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"/>
      <sheetName val="内訳経費"/>
      <sheetName val="内訳"/>
      <sheetName val="単価根拠 "/>
      <sheetName val="塩ﾋﾞﾀﾞｸﾄ"/>
      <sheetName val="機械（新築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種目"/>
      <sheetName val="科目"/>
      <sheetName val="細目"/>
      <sheetName val="A-1"/>
      <sheetName val="A-2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目次"/>
      <sheetName val="盤労務費"/>
      <sheetName val="電気器具"/>
      <sheetName val="見積比較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比較表 "/>
      <sheetName val="表紙"/>
      <sheetName val="特記"/>
      <sheetName val="印刷書式"/>
      <sheetName val="出来高表紙"/>
      <sheetName val="複合単価"/>
      <sheetName val="複合単価２"/>
      <sheetName val="Dialog (1)"/>
      <sheetName val="Module1"/>
      <sheetName val="Dialog (2)"/>
      <sheetName val="Module (2)"/>
      <sheetName val="Dialog (3)"/>
      <sheetName val="Dialog (4)"/>
    </sheetNames>
    <sheetDataSet>
      <sheetData sheetId="0">
        <row r="81">
          <cell r="H81">
            <v>6276760</v>
          </cell>
        </row>
        <row r="261">
          <cell r="N261">
            <v>1327000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"/>
      <sheetName val="A-2"/>
      <sheetName val="A-3"/>
      <sheetName val="表紙"/>
      <sheetName val="種目"/>
      <sheetName val="科目"/>
      <sheetName val="中科目"/>
      <sheetName val="細目"/>
      <sheetName val="別紙（１号館増築）"/>
      <sheetName val="別紙（中央棟改築）"/>
      <sheetName val="別紙（渡り廊下改築）"/>
      <sheetName val="別紙（１号館改修）"/>
      <sheetName val="別紙（中央棟改修）"/>
      <sheetName val="別紙（とりこわし）"/>
      <sheetName val="代価（１号館増築）"/>
      <sheetName val="代価（１号館中央棟改築）"/>
      <sheetName val="代価（渡り廊下改築）"/>
      <sheetName val="代価（１号館改修）"/>
      <sheetName val="代価（中央改修）"/>
      <sheetName val="大項目"/>
      <sheetName val="塩ﾋﾞﾀﾞｸ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大項目"/>
      <sheetName val="搬（屋外）"/>
    </sheetNames>
    <sheetDataSet>
      <sheetData sheetId="0" refreshError="1"/>
      <sheetData sheetId="1">
        <row r="3">
          <cell r="E3" t="str">
            <v>名　　　　　　　称</v>
          </cell>
          <cell r="F3">
            <v>0</v>
          </cell>
          <cell r="G3" t="str">
            <v>規 格 ・ 寸 法</v>
          </cell>
          <cell r="H3" t="str">
            <v>数　　量</v>
          </cell>
          <cell r="I3" t="str">
            <v>単位</v>
          </cell>
          <cell r="J3" t="str">
            <v>単　　価</v>
          </cell>
          <cell r="K3" t="str">
            <v>金　　　額</v>
          </cell>
          <cell r="L3">
            <v>0</v>
          </cell>
          <cell r="M3" t="str">
            <v xml:space="preserve">    摘　　　　要</v>
          </cell>
        </row>
        <row r="5">
          <cell r="E5" t="str">
            <v>旭町総合福祉センター（仮称）</v>
          </cell>
          <cell r="F5">
            <v>0</v>
          </cell>
          <cell r="G5" t="str">
            <v>建設工事</v>
          </cell>
        </row>
        <row r="9">
          <cell r="C9" t="str">
            <v>Ａ</v>
          </cell>
          <cell r="D9">
            <v>0</v>
          </cell>
          <cell r="E9" t="str">
            <v>総合福祉センター建設工事</v>
          </cell>
          <cell r="F9">
            <v>0</v>
          </cell>
          <cell r="G9">
            <v>0</v>
          </cell>
          <cell r="H9">
            <v>1</v>
          </cell>
          <cell r="I9" t="str">
            <v>式</v>
          </cell>
          <cell r="J9">
            <v>0</v>
          </cell>
          <cell r="K9">
            <v>425000000</v>
          </cell>
        </row>
        <row r="11">
          <cell r="C11" t="str">
            <v>Ｂ</v>
          </cell>
          <cell r="D11">
            <v>0</v>
          </cell>
          <cell r="E11" t="str">
            <v>車庫建設工事</v>
          </cell>
          <cell r="F11">
            <v>0</v>
          </cell>
          <cell r="G11">
            <v>0</v>
          </cell>
          <cell r="H11">
            <v>1</v>
          </cell>
          <cell r="I11" t="str">
            <v>式</v>
          </cell>
          <cell r="J11">
            <v>0</v>
          </cell>
          <cell r="K11">
            <v>20000000</v>
          </cell>
        </row>
        <row r="13">
          <cell r="C13" t="str">
            <v>Ｃ</v>
          </cell>
          <cell r="D13">
            <v>0</v>
          </cell>
          <cell r="E13" t="str">
            <v>外　 構　 工　 事</v>
          </cell>
          <cell r="F13">
            <v>0</v>
          </cell>
          <cell r="G13">
            <v>0</v>
          </cell>
          <cell r="H13">
            <v>1</v>
          </cell>
          <cell r="I13" t="str">
            <v>式</v>
          </cell>
          <cell r="J13">
            <v>0</v>
          </cell>
          <cell r="K13">
            <v>21000000</v>
          </cell>
        </row>
        <row r="15">
          <cell r="C15" t="str">
            <v>Ｄ</v>
          </cell>
          <cell r="D15">
            <v>0</v>
          </cell>
          <cell r="E15" t="str">
            <v>温泉中継タンク設置工事</v>
          </cell>
          <cell r="F15">
            <v>0</v>
          </cell>
          <cell r="G15">
            <v>0</v>
          </cell>
          <cell r="H15">
            <v>1</v>
          </cell>
          <cell r="I15" t="str">
            <v>式</v>
          </cell>
          <cell r="J15">
            <v>0</v>
          </cell>
          <cell r="K15">
            <v>10000000</v>
          </cell>
          <cell r="L15">
            <v>0</v>
          </cell>
          <cell r="M15">
            <v>51000000</v>
          </cell>
        </row>
        <row r="23">
          <cell r="E23" t="str">
            <v>小　　　　　　計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476000000</v>
          </cell>
        </row>
        <row r="25">
          <cell r="K25">
            <v>0</v>
          </cell>
        </row>
        <row r="27">
          <cell r="C27" t="str">
            <v>Ｇ</v>
          </cell>
          <cell r="D27">
            <v>0</v>
          </cell>
          <cell r="E27" t="str">
            <v>消 費 税 相 当 額</v>
          </cell>
          <cell r="F27">
            <v>0</v>
          </cell>
          <cell r="G27">
            <v>0</v>
          </cell>
          <cell r="H27">
            <v>1</v>
          </cell>
          <cell r="I27" t="str">
            <v>式</v>
          </cell>
          <cell r="J27">
            <v>0</v>
          </cell>
          <cell r="K27">
            <v>23800000</v>
          </cell>
        </row>
        <row r="33">
          <cell r="E33" t="str">
            <v>合　　　　　　計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499800000</v>
          </cell>
        </row>
        <row r="40">
          <cell r="B40" t="str">
            <v xml:space="preserve">(株) 黒 川 建 築 事 務 所      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 t="str">
            <v>ＮO－1</v>
          </cell>
        </row>
        <row r="43">
          <cell r="E43" t="str">
            <v>名　　　　　　　称</v>
          </cell>
          <cell r="F43">
            <v>0</v>
          </cell>
          <cell r="G43" t="str">
            <v>規 格 ・ 寸 法</v>
          </cell>
          <cell r="H43" t="str">
            <v>数　　量</v>
          </cell>
          <cell r="I43" t="str">
            <v>単位</v>
          </cell>
          <cell r="J43" t="str">
            <v>単　　価</v>
          </cell>
          <cell r="K43" t="str">
            <v>金　　　額</v>
          </cell>
          <cell r="L43">
            <v>0</v>
          </cell>
          <cell r="M43" t="str">
            <v xml:space="preserve">    摘　　　　要</v>
          </cell>
        </row>
        <row r="45">
          <cell r="E45" t="str">
            <v>旭町総合福祉センター（仮称）</v>
          </cell>
          <cell r="F45">
            <v>0</v>
          </cell>
          <cell r="G45" t="str">
            <v>建設工事</v>
          </cell>
        </row>
        <row r="49">
          <cell r="C49" t="str">
            <v>Ａ</v>
          </cell>
          <cell r="D49">
            <v>0</v>
          </cell>
          <cell r="E49" t="str">
            <v>総合福祉センター建設工事</v>
          </cell>
          <cell r="F49">
            <v>0</v>
          </cell>
          <cell r="G49">
            <v>0</v>
          </cell>
          <cell r="H49">
            <v>1</v>
          </cell>
          <cell r="I49" t="str">
            <v>式</v>
          </cell>
          <cell r="J49">
            <v>0</v>
          </cell>
          <cell r="K49">
            <v>461000000</v>
          </cell>
        </row>
        <row r="51">
          <cell r="C51" t="str">
            <v>Ｂ</v>
          </cell>
          <cell r="D51">
            <v>0</v>
          </cell>
          <cell r="E51" t="str">
            <v>車庫建設工事</v>
          </cell>
          <cell r="F51">
            <v>0</v>
          </cell>
          <cell r="G51">
            <v>0</v>
          </cell>
          <cell r="H51">
            <v>1</v>
          </cell>
          <cell r="I51" t="str">
            <v>式</v>
          </cell>
          <cell r="J51">
            <v>0</v>
          </cell>
          <cell r="K51">
            <v>20000000</v>
          </cell>
        </row>
        <row r="53">
          <cell r="C53" t="str">
            <v>Ｃ</v>
          </cell>
          <cell r="D53">
            <v>0</v>
          </cell>
          <cell r="E53" t="str">
            <v>外　 構　 工　 事</v>
          </cell>
          <cell r="F53">
            <v>0</v>
          </cell>
          <cell r="G53">
            <v>0</v>
          </cell>
          <cell r="H53">
            <v>1</v>
          </cell>
          <cell r="I53" t="str">
            <v>式</v>
          </cell>
          <cell r="J53">
            <v>0</v>
          </cell>
          <cell r="K53">
            <v>21000000</v>
          </cell>
        </row>
        <row r="55">
          <cell r="C55" t="str">
            <v>Ｄ</v>
          </cell>
          <cell r="D55">
            <v>0</v>
          </cell>
          <cell r="E55" t="str">
            <v>温泉中継タンク設置工事</v>
          </cell>
          <cell r="F55">
            <v>0</v>
          </cell>
          <cell r="G55">
            <v>0</v>
          </cell>
          <cell r="H55">
            <v>1</v>
          </cell>
          <cell r="I55" t="str">
            <v>式</v>
          </cell>
          <cell r="J55">
            <v>0</v>
          </cell>
          <cell r="K55">
            <v>10000000</v>
          </cell>
          <cell r="L55">
            <v>0</v>
          </cell>
          <cell r="M55">
            <v>51000000</v>
          </cell>
        </row>
        <row r="63">
          <cell r="E63" t="str">
            <v>小　　　　　　計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512000000</v>
          </cell>
        </row>
        <row r="65">
          <cell r="K65">
            <v>0</v>
          </cell>
        </row>
        <row r="67">
          <cell r="C67" t="str">
            <v>Ｇ</v>
          </cell>
          <cell r="D67">
            <v>0</v>
          </cell>
          <cell r="E67" t="str">
            <v>消 費 税 相 当 額</v>
          </cell>
          <cell r="F67">
            <v>0</v>
          </cell>
          <cell r="G67">
            <v>0</v>
          </cell>
          <cell r="H67">
            <v>1</v>
          </cell>
          <cell r="I67" t="str">
            <v>式</v>
          </cell>
          <cell r="J67">
            <v>0</v>
          </cell>
          <cell r="K67">
            <v>25600000</v>
          </cell>
        </row>
        <row r="73">
          <cell r="E73" t="str">
            <v>合　　　　　　計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537600000</v>
          </cell>
        </row>
        <row r="80">
          <cell r="B80" t="str">
            <v xml:space="preserve">(株) 黒 川 建 築 事 務 所      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 t="str">
            <v>ＮO－1</v>
          </cell>
        </row>
      </sheetData>
      <sheetData sheetId="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低基準価格"/>
      <sheetName val="種"/>
      <sheetName val="科 "/>
      <sheetName val="中"/>
      <sheetName val="細"/>
      <sheetName val="保（専）"/>
      <sheetName val="労(専）"/>
      <sheetName val="搬（専）"/>
      <sheetName val="保（屋外）"/>
      <sheetName val="労(屋外）"/>
      <sheetName val="搬（屋外）"/>
      <sheetName val="保（産廃）"/>
      <sheetName val="MP"/>
      <sheetName val="DATA"/>
      <sheetName val="#REF"/>
      <sheetName val="大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目次"/>
      <sheetName val="盤労務費"/>
      <sheetName val="電気器具"/>
      <sheetName val="見積比較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目次"/>
      <sheetName val="盤労務費"/>
      <sheetName val="電気器具"/>
      <sheetName val="見積比較"/>
      <sheetName val="98県設備"/>
      <sheetName val="設計書"/>
      <sheetName val="塩ﾋﾞﾀﾞｸﾄ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低基準価格"/>
      <sheetName val="A-1"/>
      <sheetName val="A-2"/>
      <sheetName val="A-3"/>
      <sheetName val="付加仮設"/>
      <sheetName val="表紙 (2)"/>
      <sheetName val="表紙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諸経費"/>
      <sheetName val="細目"/>
      <sheetName val="科目"/>
      <sheetName val="種目"/>
      <sheetName val="表紙"/>
      <sheetName val="直接仮設"/>
      <sheetName val="ｺﾝｸﾘｰﾄ打設費"/>
      <sheetName val="見積比較"/>
      <sheetName val="建具見積比較"/>
      <sheetName val="物価資料"/>
      <sheetName val="一式計算"/>
      <sheetName val="撤去費"/>
      <sheetName val="塩ﾋﾞﾀﾞｸﾄ"/>
    </sheetNames>
    <sheetDataSet>
      <sheetData sheetId="0" refreshError="1">
        <row r="41">
          <cell r="AY41" t="str">
            <v>/WIR{?}~{BRANCH \D}</v>
          </cell>
        </row>
        <row r="54">
          <cell r="AY54" t="str">
            <v>/WDR{DOWN}{?}~</v>
          </cell>
        </row>
        <row r="62">
          <cell r="AY62" t="str">
            <v>/WCS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スチールパーティション"/>
      <sheetName val="スライディングウォール"/>
      <sheetName val="見積比較"/>
      <sheetName val="細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種目（公表）"/>
      <sheetName val="科目（公表）"/>
      <sheetName val="最低基準価格"/>
      <sheetName val="A-1"/>
      <sheetName val="A-2"/>
      <sheetName val="A-3"/>
      <sheetName val="付加仮設"/>
      <sheetName val="表紙"/>
      <sheetName val="種目"/>
      <sheetName val="科目"/>
      <sheetName val="中科目"/>
      <sheetName val="細目"/>
      <sheetName val="別紙(専攻科)"/>
      <sheetName val="別紙(配管)"/>
      <sheetName val="別紙(渡り廊下)"/>
      <sheetName val="別紙(管理棟)"/>
      <sheetName val="別紙(建設環境)"/>
      <sheetName val="見積比較表"/>
      <sheetName val="代価"/>
      <sheetName val="外溝　別紙"/>
      <sheetName val="外溝　代価"/>
      <sheetName val="外溝　排水土工単価根拠"/>
      <sheetName val="排水管代価"/>
      <sheetName val="排水土工単価根拠"/>
      <sheetName val="スチールパーティショ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付加仮設"/>
      <sheetName val="表紙（参考）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比較表 "/>
      <sheetName val="表紙"/>
      <sheetName val="特記"/>
      <sheetName val="印刷書式"/>
      <sheetName val="出来高表紙"/>
      <sheetName val="複合単価"/>
      <sheetName val="複合単価２"/>
      <sheetName val="Dialog (1)"/>
      <sheetName val="Module1"/>
      <sheetName val="Dialog (2)"/>
      <sheetName val="Module (2)"/>
      <sheetName val="Dialog (3)"/>
      <sheetName val="Dialog (4)"/>
    </sheetNames>
    <sheetDataSet>
      <sheetData sheetId="0" refreshError="1">
        <row r="81">
          <cell r="H81">
            <v>6276760</v>
          </cell>
          <cell r="N81">
            <v>1699000</v>
          </cell>
        </row>
        <row r="101">
          <cell r="H101">
            <v>395460</v>
          </cell>
          <cell r="N101">
            <v>0</v>
          </cell>
        </row>
        <row r="121">
          <cell r="H121">
            <v>273630</v>
          </cell>
          <cell r="N121">
            <v>131000</v>
          </cell>
        </row>
        <row r="141">
          <cell r="H141">
            <v>682770</v>
          </cell>
          <cell r="N141">
            <v>498000</v>
          </cell>
        </row>
        <row r="161">
          <cell r="H161">
            <v>258470</v>
          </cell>
          <cell r="N161">
            <v>147000</v>
          </cell>
        </row>
        <row r="181">
          <cell r="H181">
            <v>71860</v>
          </cell>
          <cell r="N181">
            <v>0</v>
          </cell>
        </row>
        <row r="201">
          <cell r="H201">
            <v>240290</v>
          </cell>
          <cell r="N201">
            <v>199000</v>
          </cell>
        </row>
        <row r="221">
          <cell r="H221">
            <v>86870</v>
          </cell>
          <cell r="N221">
            <v>0</v>
          </cell>
        </row>
        <row r="241">
          <cell r="H241">
            <v>186230</v>
          </cell>
          <cell r="N241">
            <v>149000</v>
          </cell>
        </row>
        <row r="261">
          <cell r="H261">
            <v>1375530</v>
          </cell>
          <cell r="N261">
            <v>1327000</v>
          </cell>
        </row>
        <row r="281">
          <cell r="H281">
            <v>237900</v>
          </cell>
          <cell r="N281">
            <v>0</v>
          </cell>
        </row>
        <row r="301">
          <cell r="H301">
            <v>41200</v>
          </cell>
          <cell r="N301">
            <v>0</v>
          </cell>
        </row>
        <row r="321">
          <cell r="H321">
            <v>1077447.8</v>
          </cell>
          <cell r="N321">
            <v>0</v>
          </cell>
        </row>
        <row r="361">
          <cell r="H361">
            <v>1337890</v>
          </cell>
          <cell r="N361">
            <v>0</v>
          </cell>
        </row>
        <row r="381">
          <cell r="H381">
            <v>186590</v>
          </cell>
          <cell r="N38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設計書"/>
      <sheetName val="２次製品"/>
      <sheetName val="表紙"/>
      <sheetName val="特記建築"/>
      <sheetName val="変更一覧"/>
      <sheetName val="99建築経費"/>
      <sheetName val="D構成率"/>
      <sheetName val="単年A"/>
      <sheetName val="印刷書式"/>
      <sheetName val="出来高表紙"/>
      <sheetName val="出来高計算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  <sheetName val="細目"/>
      <sheetName val="諸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書式"/>
      <sheetName val="機器"/>
      <sheetName val="吹出ダンパ"/>
      <sheetName val="設定"/>
      <sheetName val="配管保温塗装"/>
      <sheetName val="VE"/>
      <sheetName val="ダクト保温"/>
      <sheetName val="集計表（新設）"/>
      <sheetName val="仮設拾書（新設）"/>
      <sheetName val="く体拾書（新設） "/>
      <sheetName val="鉄筋拾書（新設）"/>
      <sheetName val="外部仕上拾書（新設）"/>
      <sheetName val="内部仕上拾書（新設）"/>
      <sheetName val="建具拾書（新設）"/>
      <sheetName val="木材拾書（新設）"/>
      <sheetName val="集計表（改修）"/>
      <sheetName val="仮設拾書（改修）"/>
      <sheetName val="内部仕上拾書（改修）"/>
      <sheetName val="建具拾書（改修）"/>
      <sheetName val="塗装改修ｼ-ﾄ（改修）"/>
      <sheetName val="撤去拾書（改修）"/>
      <sheetName val="集計表（既存撤去）"/>
      <sheetName val="撤去拾書（既存撤去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目次"/>
      <sheetName val="盤労務費"/>
      <sheetName val="電気器具"/>
      <sheetName val="見積比較"/>
      <sheetName val="搬入"/>
      <sheetName val="配線管路"/>
      <sheetName val="ＡＥ代価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E"/>
    </sheetNames>
    <definedNames>
      <definedName name="キャンセル"/>
    </defined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書式"/>
      <sheetName val="機器"/>
      <sheetName val="吹出ダンパ"/>
      <sheetName val="設定"/>
      <sheetName val="配管保温塗装"/>
      <sheetName val="VE"/>
      <sheetName val="ダクト保温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鏡"/>
      <sheetName val="②工事監理書類"/>
      <sheetName val="③種目別内訳"/>
      <sheetName val="⑥機械内訳書"/>
      <sheetName val="■機械複合単価書"/>
      <sheetName val="■機械代価表A"/>
      <sheetName val="◆ため桝"/>
      <sheetName val="◆ｲﾝﾊﾞｰﾄ桝"/>
      <sheetName val="◆チャンバー"/>
      <sheetName val="◆搬入費"/>
      <sheetName val="単価作成入力履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大項目"/>
      <sheetName val="電気１"/>
      <sheetName val="電気２"/>
      <sheetName val="電気３"/>
      <sheetName val="電気４"/>
      <sheetName val="根拠"/>
      <sheetName val="設計書"/>
      <sheetName val="#REF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(甲)"/>
      <sheetName val="(乙)"/>
      <sheetName val="単価"/>
      <sheetName val="見積比較"/>
      <sheetName val="見積先"/>
      <sheetName val="細目（参考）"/>
      <sheetName val="設計書"/>
      <sheetName val="カーリング設計書（建築）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鑑"/>
      <sheetName val="経費計算"/>
      <sheetName val="内訳１"/>
      <sheetName val="内訳２"/>
      <sheetName val="1"/>
      <sheetName val="2"/>
      <sheetName val="3"/>
      <sheetName val="4"/>
      <sheetName val="5"/>
      <sheetName val="6"/>
      <sheetName val="8"/>
      <sheetName val="9"/>
      <sheetName val="10"/>
      <sheetName val="11"/>
      <sheetName val="12"/>
      <sheetName val="17"/>
      <sheetName val="18"/>
      <sheetName val="19"/>
      <sheetName val="21"/>
      <sheetName val="×7"/>
      <sheetName val="×13"/>
      <sheetName val="×14"/>
      <sheetName val="×15"/>
      <sheetName val="×16"/>
      <sheetName val="×20"/>
      <sheetName val="×22"/>
      <sheetName val="ｼｰﾄ一覧"/>
      <sheetName val="代価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">
          <cell r="A3" t="str">
            <v>機械損料</v>
          </cell>
        </row>
        <row r="4">
          <cell r="A4" t="str">
            <v>K0112</v>
          </cell>
          <cell r="B4" t="str">
            <v>掴み装置</v>
          </cell>
          <cell r="C4" t="str">
            <v>1ｍ級</v>
          </cell>
          <cell r="D4" t="str">
            <v>時間</v>
          </cell>
          <cell r="E4">
            <v>185</v>
          </cell>
          <cell r="F4" t="str">
            <v>7500112</v>
          </cell>
          <cell r="G4" t="str">
            <v>機損P.14-3</v>
          </cell>
          <cell r="H4">
            <v>185</v>
          </cell>
          <cell r="I4" t="str">
            <v>7500112</v>
          </cell>
          <cell r="J4" t="str">
            <v>機損P.14-3</v>
          </cell>
          <cell r="K4" t="str">
            <v>機損P.14-3</v>
          </cell>
        </row>
        <row r="5">
          <cell r="A5" t="str">
            <v>K03002</v>
          </cell>
          <cell r="B5" t="str">
            <v>削岩機損料</v>
          </cell>
          <cell r="C5" t="str">
            <v>ハンドハンマ15kg級</v>
          </cell>
          <cell r="D5" t="str">
            <v>日</v>
          </cell>
          <cell r="E5">
            <v>642</v>
          </cell>
          <cell r="F5" t="str">
            <v>0301005</v>
          </cell>
          <cell r="G5" t="str">
            <v>機損P.5-72</v>
          </cell>
          <cell r="H5">
            <v>642</v>
          </cell>
          <cell r="I5" t="str">
            <v>0301005</v>
          </cell>
          <cell r="J5" t="str">
            <v>機損P.5-72</v>
          </cell>
          <cell r="K5" t="str">
            <v>機損P.5-72</v>
          </cell>
        </row>
        <row r="6">
          <cell r="A6" t="str">
            <v>K1005</v>
          </cell>
          <cell r="B6" t="str">
            <v>ﾀﾞﾝﾌﾟﾄﾗｯｸ損料</v>
          </cell>
          <cell r="C6" t="str">
            <v>10t積 ﾃﾞｨｰｾﾞﾙ</v>
          </cell>
          <cell r="D6" t="str">
            <v>時間</v>
          </cell>
          <cell r="E6">
            <v>3390</v>
          </cell>
          <cell r="F6" t="str">
            <v>0301005</v>
          </cell>
          <cell r="G6" t="str">
            <v>機損P.5-18</v>
          </cell>
          <cell r="H6">
            <v>3390</v>
          </cell>
          <cell r="I6" t="str">
            <v>0301005</v>
          </cell>
          <cell r="J6" t="str">
            <v>機損P.5-18</v>
          </cell>
          <cell r="K6" t="str">
            <v>機損P.5-18</v>
          </cell>
        </row>
        <row r="7">
          <cell r="A7" t="str">
            <v>K10051</v>
          </cell>
          <cell r="B7" t="str">
            <v>ﾀﾞﾝﾌﾟﾄﾗｯｸ損料</v>
          </cell>
          <cell r="C7" t="str">
            <v>10t積 ﾃﾞｨｰｾﾞﾙ</v>
          </cell>
          <cell r="D7" t="str">
            <v>供用日</v>
          </cell>
          <cell r="E7">
            <v>16500</v>
          </cell>
          <cell r="F7" t="str">
            <v>0301005</v>
          </cell>
          <cell r="G7" t="str">
            <v>機損P.5-18</v>
          </cell>
          <cell r="H7" t="str">
            <v>H20</v>
          </cell>
          <cell r="I7" t="str">
            <v>0301005</v>
          </cell>
          <cell r="J7" t="str">
            <v>機損P.5-18</v>
          </cell>
          <cell r="K7" t="str">
            <v>H20</v>
          </cell>
          <cell r="L7" t="str">
            <v>H20</v>
          </cell>
        </row>
        <row r="8">
          <cell r="A8" t="str">
            <v>K10081</v>
          </cell>
          <cell r="B8" t="str">
            <v>ロードローラ損料</v>
          </cell>
          <cell r="C8" t="str">
            <v>ﾏｶﾀﾞﾑ両輪駆動10～12ｔ</v>
          </cell>
          <cell r="D8" t="str">
            <v>排対型第一次</v>
          </cell>
          <cell r="E8" t="str">
            <v>供用日</v>
          </cell>
          <cell r="F8">
            <v>12700</v>
          </cell>
          <cell r="G8" t="str">
            <v>0801008</v>
          </cell>
          <cell r="H8" t="str">
            <v>機損P.5-88</v>
          </cell>
          <cell r="I8" t="str">
            <v>0801008</v>
          </cell>
          <cell r="J8" t="str">
            <v>機損P.5-88</v>
          </cell>
          <cell r="K8" t="str">
            <v>機損P.5-88</v>
          </cell>
        </row>
        <row r="9">
          <cell r="A9" t="str">
            <v>K10091</v>
          </cell>
          <cell r="B9" t="str">
            <v>モータグレーダ損料</v>
          </cell>
          <cell r="C9" t="str">
            <v>ﾌﾞﾚｰﾄﾞ幅3.1m</v>
          </cell>
          <cell r="D9" t="str">
            <v>排対型第一次</v>
          </cell>
          <cell r="E9" t="str">
            <v>供用日</v>
          </cell>
          <cell r="F9">
            <v>17700</v>
          </cell>
          <cell r="G9" t="str">
            <v>0701009</v>
          </cell>
          <cell r="H9" t="str">
            <v>機損P.5-88</v>
          </cell>
          <cell r="I9" t="str">
            <v>H20</v>
          </cell>
          <cell r="J9" t="str">
            <v>0701009</v>
          </cell>
          <cell r="K9" t="str">
            <v>機損P.5-88</v>
          </cell>
          <cell r="L9" t="str">
            <v>H20</v>
          </cell>
        </row>
        <row r="10">
          <cell r="A10" t="str">
            <v>K1012</v>
          </cell>
          <cell r="B10" t="str">
            <v>ﾌﾞﾙﾄﾞｰｻﾞ損料</v>
          </cell>
          <cell r="C10" t="str">
            <v>15ｔ級　普通</v>
          </cell>
          <cell r="D10" t="str">
            <v>排ｶﾞｽ対策型第一次</v>
          </cell>
          <cell r="E10" t="str">
            <v>時間</v>
          </cell>
          <cell r="F10">
            <v>6820</v>
          </cell>
          <cell r="G10" t="str">
            <v>0101012</v>
          </cell>
          <cell r="H10" t="str">
            <v>機損P.5-1</v>
          </cell>
          <cell r="I10" t="str">
            <v>H20</v>
          </cell>
          <cell r="J10" t="str">
            <v>0101012</v>
          </cell>
          <cell r="K10" t="str">
            <v>機損P.5-1</v>
          </cell>
          <cell r="L10" t="str">
            <v>H20</v>
          </cell>
        </row>
        <row r="11">
          <cell r="A11" t="str">
            <v>K10121</v>
          </cell>
          <cell r="B11" t="str">
            <v>ﾌﾞﾙﾄﾞｰｻﾞ損料</v>
          </cell>
          <cell r="C11" t="str">
            <v>15ｔ級　普通</v>
          </cell>
          <cell r="D11" t="str">
            <v>排ｶﾞｽ対策型第一次</v>
          </cell>
          <cell r="E11" t="str">
            <v>供用日</v>
          </cell>
          <cell r="F11">
            <v>19100</v>
          </cell>
          <cell r="G11" t="str">
            <v>0101012</v>
          </cell>
          <cell r="H11" t="str">
            <v>機損P.5-1</v>
          </cell>
          <cell r="I11" t="str">
            <v>H20</v>
          </cell>
          <cell r="J11" t="str">
            <v>0101012</v>
          </cell>
          <cell r="K11" t="str">
            <v>機損P.5-1</v>
          </cell>
          <cell r="L11" t="str">
            <v>H20</v>
          </cell>
        </row>
        <row r="12">
          <cell r="A12" t="str">
            <v>K1014</v>
          </cell>
          <cell r="B12" t="str">
            <v>ﾌﾞﾙﾄﾞｰｻﾞ損料</v>
          </cell>
          <cell r="C12" t="str">
            <v>21t級　普通</v>
          </cell>
          <cell r="D12" t="str">
            <v>排ｶﾞｽ対策型第一次</v>
          </cell>
          <cell r="E12" t="str">
            <v>時間</v>
          </cell>
          <cell r="F12">
            <v>9050</v>
          </cell>
          <cell r="G12" t="str">
            <v>0101014</v>
          </cell>
          <cell r="H12" t="str">
            <v>機損P.5-1</v>
          </cell>
          <cell r="I12" t="str">
            <v>0101014</v>
          </cell>
          <cell r="J12" t="str">
            <v>機損P.5-1</v>
          </cell>
          <cell r="K12" t="str">
            <v>機損P.5-1</v>
          </cell>
        </row>
        <row r="13">
          <cell r="A13" t="str">
            <v>K10141</v>
          </cell>
          <cell r="B13" t="str">
            <v>ﾌﾞﾙﾄﾞｰｻﾞ損料</v>
          </cell>
          <cell r="C13" t="str">
            <v>21t級　普通</v>
          </cell>
          <cell r="D13" t="str">
            <v>排ｶﾞｽ対策型第一次</v>
          </cell>
          <cell r="E13" t="str">
            <v>供用日</v>
          </cell>
          <cell r="F13">
            <v>35900</v>
          </cell>
          <cell r="G13" t="str">
            <v>0101014</v>
          </cell>
          <cell r="H13" t="str">
            <v>機損P.5-1</v>
          </cell>
          <cell r="I13" t="str">
            <v>0101014</v>
          </cell>
          <cell r="J13" t="str">
            <v>機損P.5-1</v>
          </cell>
          <cell r="K13" t="str">
            <v>機損P.5-1</v>
          </cell>
        </row>
        <row r="14">
          <cell r="A14" t="str">
            <v>K1015</v>
          </cell>
          <cell r="B14" t="str">
            <v>ﾌﾞﾙﾄﾞｰｻﾞ損料</v>
          </cell>
          <cell r="C14" t="str">
            <v>32t級　普通</v>
          </cell>
          <cell r="D14" t="str">
            <v>排ｶﾞｽ対策型第一次</v>
          </cell>
          <cell r="E14" t="str">
            <v>時間</v>
          </cell>
          <cell r="F14">
            <v>10700</v>
          </cell>
          <cell r="G14" t="str">
            <v>0101015</v>
          </cell>
          <cell r="H14" t="str">
            <v>機損P.5-1</v>
          </cell>
          <cell r="I14" t="str">
            <v>0101015</v>
          </cell>
          <cell r="J14" t="str">
            <v>機損P.5-1</v>
          </cell>
          <cell r="K14" t="str">
            <v>機損P.5-1</v>
          </cell>
        </row>
        <row r="15">
          <cell r="A15" t="str">
            <v>K10151</v>
          </cell>
          <cell r="B15" t="str">
            <v>ﾌﾞﾙﾄﾞｰｻﾞ損料</v>
          </cell>
          <cell r="C15" t="str">
            <v>32t級　普通</v>
          </cell>
          <cell r="D15" t="str">
            <v>排ｶﾞｽ対策型第一次</v>
          </cell>
          <cell r="E15" t="str">
            <v>供用日</v>
          </cell>
          <cell r="F15">
            <v>42600</v>
          </cell>
          <cell r="G15" t="str">
            <v>0101015</v>
          </cell>
          <cell r="H15" t="str">
            <v>機損P.5-1</v>
          </cell>
          <cell r="I15" t="str">
            <v>0101015</v>
          </cell>
          <cell r="J15" t="str">
            <v>機損P.5-1</v>
          </cell>
          <cell r="K15" t="str">
            <v>機損P.5-1</v>
          </cell>
        </row>
        <row r="16">
          <cell r="A16" t="str">
            <v>K1018</v>
          </cell>
          <cell r="B16" t="str">
            <v>空気圧縮機損料</v>
          </cell>
          <cell r="C16" t="str">
            <v>空気圧縮機5ｍ3/min</v>
          </cell>
          <cell r="D16" t="str">
            <v>日</v>
          </cell>
          <cell r="E16">
            <v>4770</v>
          </cell>
          <cell r="F16" t="str">
            <v>1201018</v>
          </cell>
          <cell r="G16" t="str">
            <v>機損P.5-109</v>
          </cell>
          <cell r="H16">
            <v>4770</v>
          </cell>
          <cell r="I16" t="str">
            <v>1201018</v>
          </cell>
          <cell r="J16" t="str">
            <v>機損P.5-109</v>
          </cell>
          <cell r="K16" t="str">
            <v>機損P.5-109</v>
          </cell>
        </row>
        <row r="17">
          <cell r="A17" t="str">
            <v>K10221</v>
          </cell>
          <cell r="B17" t="str">
            <v>ｺﾝｸﾘｰﾄｶｯﾀ損料</v>
          </cell>
          <cell r="C17" t="str">
            <v>油圧走行式 ブレード径45～56cm</v>
          </cell>
          <cell r="D17" t="str">
            <v>供用日</v>
          </cell>
          <cell r="E17">
            <v>2430</v>
          </cell>
          <cell r="F17" t="str">
            <v>1121022</v>
          </cell>
          <cell r="G17" t="str">
            <v>機損P.5-108</v>
          </cell>
          <cell r="H17">
            <v>2430</v>
          </cell>
          <cell r="I17" t="str">
            <v>1121022</v>
          </cell>
          <cell r="J17" t="str">
            <v>機損P.5-108</v>
          </cell>
          <cell r="K17" t="str">
            <v>機損P.5-108</v>
          </cell>
        </row>
        <row r="18">
          <cell r="A18" t="str">
            <v>K1027</v>
          </cell>
          <cell r="B18" t="str">
            <v>ﾌﾞﾙﾄﾞｰｻﾞ損料</v>
          </cell>
          <cell r="C18" t="str">
            <v>16t級　湿地</v>
          </cell>
          <cell r="D18" t="str">
            <v>排ｶﾞｽ対策型第一次</v>
          </cell>
          <cell r="E18" t="str">
            <v>供用日</v>
          </cell>
          <cell r="F18">
            <v>22300</v>
          </cell>
          <cell r="G18" t="str">
            <v>0101028</v>
          </cell>
          <cell r="H18" t="str">
            <v>機損P.5-2</v>
          </cell>
          <cell r="I18" t="str">
            <v>0101028</v>
          </cell>
          <cell r="J18" t="str">
            <v>機損P.5-2</v>
          </cell>
          <cell r="K18" t="str">
            <v>機損P.5-2</v>
          </cell>
        </row>
        <row r="19">
          <cell r="A19" t="str">
            <v>K1028</v>
          </cell>
          <cell r="B19" t="str">
            <v>ﾌﾞﾙﾄﾞｰｻﾞ損料</v>
          </cell>
          <cell r="C19" t="str">
            <v>20t級　湿地</v>
          </cell>
          <cell r="D19" t="str">
            <v>排ｶﾞｽ対策型第一次</v>
          </cell>
          <cell r="E19" t="str">
            <v>時間</v>
          </cell>
          <cell r="F19">
            <v>6630</v>
          </cell>
          <cell r="G19" t="str">
            <v>0101028</v>
          </cell>
          <cell r="H19" t="str">
            <v>機損P.5-2</v>
          </cell>
          <cell r="I19" t="str">
            <v>0101028</v>
          </cell>
          <cell r="J19" t="str">
            <v>機損P.5-2</v>
          </cell>
          <cell r="K19" t="str">
            <v>機損P.5-2</v>
          </cell>
        </row>
        <row r="20">
          <cell r="A20" t="str">
            <v>K10281</v>
          </cell>
          <cell r="B20" t="str">
            <v>ﾌﾞﾙﾄﾞｰｻﾞ損料</v>
          </cell>
          <cell r="C20" t="str">
            <v>20t級　湿地</v>
          </cell>
          <cell r="D20" t="str">
            <v>排ｶﾞｽ対策型第一次</v>
          </cell>
          <cell r="E20" t="str">
            <v>供用日</v>
          </cell>
          <cell r="F20">
            <v>26300</v>
          </cell>
          <cell r="G20" t="str">
            <v>0101028</v>
          </cell>
          <cell r="H20" t="str">
            <v>機損P.5-2</v>
          </cell>
          <cell r="I20" t="str">
            <v>0101028</v>
          </cell>
          <cell r="J20" t="str">
            <v>機損P.5-2</v>
          </cell>
          <cell r="K20" t="str">
            <v>機損P.5-2</v>
          </cell>
        </row>
        <row r="21">
          <cell r="A21" t="str">
            <v>K1045</v>
          </cell>
          <cell r="B21" t="str">
            <v>ﾌﾞﾙﾄﾞｰｻﾞ損料</v>
          </cell>
          <cell r="C21" t="str">
            <v>32t級　ﾘｯﾊﾟ装置付</v>
          </cell>
          <cell r="D21" t="str">
            <v>排ｶﾞｽ対策型第一次</v>
          </cell>
          <cell r="E21" t="str">
            <v>時間</v>
          </cell>
          <cell r="F21">
            <v>11600</v>
          </cell>
          <cell r="G21" t="str">
            <v>0101045</v>
          </cell>
          <cell r="H21" t="str">
            <v>機損P.5-3</v>
          </cell>
          <cell r="I21" t="str">
            <v>0101045</v>
          </cell>
          <cell r="J21" t="str">
            <v>機損P.5-3</v>
          </cell>
          <cell r="K21" t="str">
            <v>機損P.5-3</v>
          </cell>
        </row>
        <row r="22">
          <cell r="A22" t="str">
            <v>K10451</v>
          </cell>
          <cell r="B22" t="str">
            <v>ﾌﾞﾙﾄﾞｰｻﾞ損料</v>
          </cell>
          <cell r="C22" t="str">
            <v>32t級　ﾘｯﾊﾟ装置付</v>
          </cell>
          <cell r="D22" t="str">
            <v>排ｶﾞｽ対策型第一次</v>
          </cell>
          <cell r="E22" t="str">
            <v>供用日</v>
          </cell>
          <cell r="F22">
            <v>46200</v>
          </cell>
          <cell r="G22" t="str">
            <v>0101045</v>
          </cell>
          <cell r="H22" t="str">
            <v>機損P.5-3</v>
          </cell>
          <cell r="I22" t="str">
            <v>0101045</v>
          </cell>
          <cell r="J22" t="str">
            <v>機損P.5-3</v>
          </cell>
          <cell r="K22" t="str">
            <v>機損P.5-3</v>
          </cell>
        </row>
        <row r="23">
          <cell r="A23" t="str">
            <v>K2004</v>
          </cell>
          <cell r="B23" t="str">
            <v>スタビライザ損料</v>
          </cell>
          <cell r="C23" t="str">
            <v>処理深さ0.6m</v>
          </cell>
          <cell r="D23" t="str">
            <v>処理幅2.0m</v>
          </cell>
          <cell r="E23" t="str">
            <v>供用日</v>
          </cell>
          <cell r="F23">
            <v>157000</v>
          </cell>
          <cell r="G23" t="str">
            <v>0702004</v>
          </cell>
          <cell r="H23" t="str">
            <v>機損P.5-89</v>
          </cell>
          <cell r="I23" t="str">
            <v>H20</v>
          </cell>
          <cell r="J23" t="str">
            <v>0702004</v>
          </cell>
          <cell r="K23" t="str">
            <v>機損P.5-89</v>
          </cell>
          <cell r="L23" t="str">
            <v>H20</v>
          </cell>
        </row>
        <row r="24">
          <cell r="A24" t="str">
            <v>K20061</v>
          </cell>
          <cell r="B24" t="str">
            <v>タイヤローラー損料</v>
          </cell>
          <cell r="C24" t="str">
            <v>8～20ｔ</v>
          </cell>
          <cell r="D24" t="str">
            <v>排対型第一次</v>
          </cell>
          <cell r="E24" t="str">
            <v>供用日</v>
          </cell>
          <cell r="F24">
            <v>11200</v>
          </cell>
          <cell r="G24" t="str">
            <v>0802006</v>
          </cell>
          <cell r="H24" t="str">
            <v>機損P.5-91</v>
          </cell>
          <cell r="I24" t="str">
            <v>H20</v>
          </cell>
          <cell r="J24" t="str">
            <v>0802006</v>
          </cell>
          <cell r="K24" t="str">
            <v>機損P.5-91</v>
          </cell>
          <cell r="L24" t="str">
            <v>H20</v>
          </cell>
        </row>
        <row r="25">
          <cell r="A25" t="str">
            <v>K2013</v>
          </cell>
          <cell r="B25" t="str">
            <v>ｸﾚｰﾝ装置付 ﾄﾗｯｸ損料</v>
          </cell>
          <cell r="C25" t="str">
            <v>4t積 2.9t吊</v>
          </cell>
          <cell r="D25" t="str">
            <v>時間</v>
          </cell>
          <cell r="E25">
            <v>2040</v>
          </cell>
          <cell r="F25" t="str">
            <v>0302013</v>
          </cell>
          <cell r="G25" t="str">
            <v>機損P.5-19</v>
          </cell>
          <cell r="H25">
            <v>2040</v>
          </cell>
          <cell r="I25" t="str">
            <v>0302013</v>
          </cell>
          <cell r="J25" t="str">
            <v>機損P.5-19</v>
          </cell>
          <cell r="K25" t="str">
            <v>機損P.5-19</v>
          </cell>
        </row>
        <row r="26">
          <cell r="A26" t="str">
            <v>K2028</v>
          </cell>
          <cell r="B26" t="str">
            <v>ﾊﾞｯｸﾎｳ損料</v>
          </cell>
          <cell r="C26" t="str">
            <v>山積0.45m3(平積0.35m3）</v>
          </cell>
          <cell r="D26" t="str">
            <v>ｸﾛｰﾗ型　排ｶﾞｽ対策型第一次</v>
          </cell>
          <cell r="E26" t="str">
            <v>時間</v>
          </cell>
          <cell r="F26">
            <v>2660</v>
          </cell>
          <cell r="G26" t="str">
            <v>0202028</v>
          </cell>
          <cell r="H26" t="str">
            <v>機損P.5-10</v>
          </cell>
          <cell r="I26" t="str">
            <v>H20</v>
          </cell>
          <cell r="J26" t="str">
            <v>0202028</v>
          </cell>
          <cell r="K26" t="str">
            <v>機損P.5-10</v>
          </cell>
          <cell r="L26" t="str">
            <v>H20</v>
          </cell>
        </row>
        <row r="27">
          <cell r="A27" t="str">
            <v>K20281</v>
          </cell>
          <cell r="B27" t="str">
            <v>ﾊﾞｯｸﾎｳ損料</v>
          </cell>
          <cell r="C27" t="str">
            <v>山積0.45m3(平積0.35m3）</v>
          </cell>
          <cell r="D27" t="str">
            <v>ｸﾛｰﾗ型　排ｶﾞｽ対策型第一次</v>
          </cell>
          <cell r="E27" t="str">
            <v>供用日</v>
          </cell>
          <cell r="F27">
            <v>10400</v>
          </cell>
          <cell r="G27" t="str">
            <v>0202028</v>
          </cell>
          <cell r="H27" t="str">
            <v>機損P.5-10</v>
          </cell>
          <cell r="I27" t="str">
            <v>H20</v>
          </cell>
          <cell r="J27" t="str">
            <v>0202028</v>
          </cell>
          <cell r="K27" t="str">
            <v>機損P.5-10</v>
          </cell>
          <cell r="L27" t="str">
            <v>H20</v>
          </cell>
        </row>
        <row r="28">
          <cell r="A28" t="str">
            <v>K2062</v>
          </cell>
          <cell r="B28" t="str">
            <v>ﾊﾞｯｸﾎｳ損料</v>
          </cell>
          <cell r="C28" t="str">
            <v>山積0.45m3(平積0.35m3）2.9t吊</v>
          </cell>
          <cell r="D28" t="str">
            <v>ｸﾛｰﾗ型　排ｶﾞｽ対策型第一次</v>
          </cell>
          <cell r="E28" t="str">
            <v>供用日</v>
          </cell>
          <cell r="F28">
            <v>11300</v>
          </cell>
          <cell r="G28" t="str">
            <v>0202062</v>
          </cell>
          <cell r="H28" t="str">
            <v>機損P.5-13</v>
          </cell>
          <cell r="I28" t="str">
            <v>H20</v>
          </cell>
          <cell r="J28" t="str">
            <v>0202062</v>
          </cell>
          <cell r="K28" t="str">
            <v>機損P.5-13</v>
          </cell>
          <cell r="L28" t="str">
            <v>H20</v>
          </cell>
        </row>
        <row r="29">
          <cell r="A29" t="str">
            <v>K2031</v>
          </cell>
          <cell r="B29" t="str">
            <v>ﾊﾞｯｸﾎｳ損料</v>
          </cell>
          <cell r="C29" t="str">
            <v>山積0.8m3(平積0.6m3）</v>
          </cell>
          <cell r="D29" t="str">
            <v>ｸﾛｰﾗ型　排ｶﾞｽ対策型第一次</v>
          </cell>
          <cell r="E29" t="str">
            <v>時間</v>
          </cell>
          <cell r="F29">
            <v>4610</v>
          </cell>
          <cell r="G29" t="str">
            <v>0202031</v>
          </cell>
          <cell r="H29" t="str">
            <v>機損P.5-11</v>
          </cell>
          <cell r="I29" t="str">
            <v>H20</v>
          </cell>
          <cell r="J29" t="str">
            <v>0202031</v>
          </cell>
          <cell r="K29" t="str">
            <v>機損P.5-11</v>
          </cell>
          <cell r="L29" t="str">
            <v>H20</v>
          </cell>
        </row>
        <row r="30">
          <cell r="A30" t="str">
            <v>K20311</v>
          </cell>
          <cell r="B30" t="str">
            <v>ﾊﾞｯｸﾎｳ損料</v>
          </cell>
          <cell r="C30" t="str">
            <v>山積0.8m3(平積0.6m3）</v>
          </cell>
          <cell r="D30" t="str">
            <v>ｸﾛｰﾗ型　排ｶﾞｽ対策型第一次</v>
          </cell>
          <cell r="E30" t="str">
            <v>供用日</v>
          </cell>
          <cell r="F30">
            <v>18100</v>
          </cell>
          <cell r="G30" t="str">
            <v>0202031</v>
          </cell>
          <cell r="H30" t="str">
            <v>機損P.5-11</v>
          </cell>
          <cell r="I30" t="str">
            <v>H20</v>
          </cell>
          <cell r="J30" t="str">
            <v>0202031</v>
          </cell>
          <cell r="K30" t="str">
            <v>機損P.5-11</v>
          </cell>
          <cell r="L30" t="str">
            <v>H20</v>
          </cell>
        </row>
        <row r="31">
          <cell r="A31" t="str">
            <v>K2034</v>
          </cell>
          <cell r="B31" t="str">
            <v>ﾊﾞｯｸﾎｳ損料</v>
          </cell>
          <cell r="C31" t="str">
            <v>山積1.4m3(平積1.0m3）</v>
          </cell>
          <cell r="D31" t="str">
            <v>ｸﾛｰﾗ型　排ｶﾞｽ対策型第一次</v>
          </cell>
          <cell r="E31" t="str">
            <v>時間</v>
          </cell>
          <cell r="F31">
            <v>6980</v>
          </cell>
          <cell r="G31" t="str">
            <v>0202034</v>
          </cell>
          <cell r="H31" t="str">
            <v>機損P.5-9</v>
          </cell>
          <cell r="I31" t="str">
            <v>0202034</v>
          </cell>
          <cell r="J31" t="str">
            <v>機損P.5-9</v>
          </cell>
          <cell r="K31" t="str">
            <v>機損P.5-9</v>
          </cell>
        </row>
        <row r="32">
          <cell r="A32" t="str">
            <v>K20341</v>
          </cell>
          <cell r="B32" t="str">
            <v>ﾊﾞｯｸﾎｳ損料</v>
          </cell>
          <cell r="C32" t="str">
            <v>山積1.4m3(平積1.0m3）</v>
          </cell>
          <cell r="D32" t="str">
            <v>ｸﾛｰﾗ型　排ｶﾞｽ対策型第一次</v>
          </cell>
          <cell r="E32" t="str">
            <v>供用日</v>
          </cell>
          <cell r="F32">
            <v>28500</v>
          </cell>
          <cell r="G32" t="str">
            <v>0202034</v>
          </cell>
          <cell r="H32" t="str">
            <v>機損P.5-9</v>
          </cell>
          <cell r="I32" t="str">
            <v>0202034</v>
          </cell>
          <cell r="J32" t="str">
            <v>機損P.5-9</v>
          </cell>
          <cell r="K32" t="str">
            <v>機損P.5-9</v>
          </cell>
        </row>
        <row r="33">
          <cell r="A33" t="str">
            <v>K2064</v>
          </cell>
          <cell r="B33" t="str">
            <v>クレーン機能付バックホウ損料</v>
          </cell>
          <cell r="C33" t="str">
            <v>山積0.8m3(平積0.6m3）2.9t吊</v>
          </cell>
          <cell r="D33" t="str">
            <v>ｸﾛｰﾗ型　排ｶﾞｽ対策型第一次</v>
          </cell>
          <cell r="E33" t="str">
            <v>時間</v>
          </cell>
          <cell r="F33">
            <v>4820</v>
          </cell>
          <cell r="G33" t="str">
            <v>0202034</v>
          </cell>
          <cell r="H33" t="str">
            <v>機損P.5-11</v>
          </cell>
          <cell r="I33" t="str">
            <v>0202034</v>
          </cell>
          <cell r="J33" t="str">
            <v>機損P.5-11</v>
          </cell>
          <cell r="K33" t="str">
            <v>機損P.5-11</v>
          </cell>
        </row>
        <row r="34">
          <cell r="A34" t="str">
            <v>K20641</v>
          </cell>
          <cell r="B34" t="str">
            <v>クレーン機能付バックホウ損料</v>
          </cell>
          <cell r="C34" t="str">
            <v>山積0.8m3(平積0.6m3）2.9t吊</v>
          </cell>
          <cell r="D34" t="str">
            <v>ｸﾛｰﾗ型　排ｶﾞｽ対策型第一次</v>
          </cell>
          <cell r="E34" t="str">
            <v>供用日</v>
          </cell>
          <cell r="F34">
            <v>19700</v>
          </cell>
          <cell r="G34" t="str">
            <v>0202034</v>
          </cell>
          <cell r="H34" t="str">
            <v>機損P.5-11</v>
          </cell>
          <cell r="I34" t="str">
            <v>0202034</v>
          </cell>
          <cell r="J34" t="str">
            <v>機損P.5-11</v>
          </cell>
          <cell r="K34" t="str">
            <v>機損P.5-11</v>
          </cell>
        </row>
        <row r="35">
          <cell r="A35" t="str">
            <v>K2515</v>
          </cell>
          <cell r="B35" t="str">
            <v>タイヤ損耗費及び修理費</v>
          </cell>
          <cell r="C35" t="str">
            <v>10ﾀﾞﾝﾌﾟ良好</v>
          </cell>
          <cell r="D35" t="str">
            <v>時間</v>
          </cell>
          <cell r="E35">
            <v>177</v>
          </cell>
          <cell r="F35" t="str">
            <v>K2515</v>
          </cell>
          <cell r="G35" t="str">
            <v>資単P.205</v>
          </cell>
          <cell r="H35">
            <v>177</v>
          </cell>
          <cell r="I35" t="str">
            <v>K2515</v>
          </cell>
          <cell r="J35" t="str">
            <v>資単P.205</v>
          </cell>
          <cell r="K35" t="str">
            <v>資単P.205</v>
          </cell>
        </row>
        <row r="36">
          <cell r="A36" t="str">
            <v>K2545</v>
          </cell>
          <cell r="B36" t="str">
            <v>タイヤ損耗費及び修理費</v>
          </cell>
          <cell r="C36" t="str">
            <v>10ﾀﾞﾝﾌﾟ良好</v>
          </cell>
          <cell r="D36" t="str">
            <v>供用日</v>
          </cell>
          <cell r="E36">
            <v>857</v>
          </cell>
          <cell r="F36" t="str">
            <v>K2545</v>
          </cell>
          <cell r="G36" t="str">
            <v>資単P.206</v>
          </cell>
          <cell r="H36">
            <v>857</v>
          </cell>
          <cell r="I36" t="str">
            <v>K2545</v>
          </cell>
          <cell r="J36" t="str">
            <v>資単P.206</v>
          </cell>
          <cell r="K36" t="str">
            <v>資単P.206</v>
          </cell>
        </row>
        <row r="37">
          <cell r="A37" t="str">
            <v>K3015</v>
          </cell>
          <cell r="B37" t="str">
            <v>ピックハンマー損料</v>
          </cell>
          <cell r="C37" t="str">
            <v>7.5kg級</v>
          </cell>
          <cell r="D37" t="str">
            <v>日</v>
          </cell>
          <cell r="E37">
            <v>127</v>
          </cell>
          <cell r="F37" t="str">
            <v>0603015</v>
          </cell>
          <cell r="G37" t="str">
            <v>機損P.5-72</v>
          </cell>
          <cell r="H37">
            <v>127</v>
          </cell>
          <cell r="I37" t="str">
            <v>0603015</v>
          </cell>
          <cell r="J37" t="str">
            <v>機損P.5-72</v>
          </cell>
          <cell r="K37" t="str">
            <v>機損P.5-72</v>
          </cell>
        </row>
        <row r="38">
          <cell r="A38" t="str">
            <v>K30251</v>
          </cell>
          <cell r="B38" t="str">
            <v>ｱｽﾌｧﾙﾄﾌｨｨﾆｯｼｬ損料</v>
          </cell>
          <cell r="C38" t="str">
            <v>ホイール型2.4～6.0ｍ</v>
          </cell>
          <cell r="D38" t="str">
            <v>供用日</v>
          </cell>
          <cell r="E38">
            <v>39800</v>
          </cell>
          <cell r="F38">
            <v>1003025</v>
          </cell>
          <cell r="G38" t="str">
            <v>機損P.5-101</v>
          </cell>
          <cell r="H38" t="str">
            <v>H20</v>
          </cell>
          <cell r="I38">
            <v>1003025</v>
          </cell>
          <cell r="J38" t="str">
            <v>機損P.5-101</v>
          </cell>
          <cell r="K38" t="str">
            <v>H20</v>
          </cell>
          <cell r="L38" t="str">
            <v>H20</v>
          </cell>
        </row>
        <row r="39">
          <cell r="A39" t="str">
            <v>K40011</v>
          </cell>
          <cell r="B39" t="str">
            <v>振動ローラ損料</v>
          </cell>
          <cell r="C39" t="str">
            <v>ﾊﾝﾄﾞｶﾞｲﾄﾞ式　0.5～0.6t</v>
          </cell>
          <cell r="D39" t="str">
            <v>供用日</v>
          </cell>
          <cell r="E39">
            <v>1330</v>
          </cell>
          <cell r="F39" t="str">
            <v>0804001</v>
          </cell>
          <cell r="G39" t="str">
            <v>機損P.5-92</v>
          </cell>
          <cell r="H39" t="str">
            <v>H20</v>
          </cell>
          <cell r="I39" t="str">
            <v>0804001</v>
          </cell>
          <cell r="J39" t="str">
            <v>機損P.5-92</v>
          </cell>
          <cell r="K39" t="str">
            <v>H20</v>
          </cell>
          <cell r="L39" t="str">
            <v>H20</v>
          </cell>
        </row>
        <row r="40">
          <cell r="A40" t="str">
            <v>K40021</v>
          </cell>
          <cell r="B40" t="str">
            <v>振動ローラ損料</v>
          </cell>
          <cell r="C40" t="str">
            <v>ﾊﾝﾄﾞｶﾞｲﾄﾞ式　0.8～1.1t</v>
          </cell>
          <cell r="D40" t="str">
            <v>供用日</v>
          </cell>
          <cell r="E40">
            <v>1590</v>
          </cell>
          <cell r="F40" t="str">
            <v>0804002</v>
          </cell>
          <cell r="G40" t="str">
            <v>機損P.5-92</v>
          </cell>
          <cell r="H40" t="str">
            <v>H20</v>
          </cell>
          <cell r="I40" t="str">
            <v>0804002</v>
          </cell>
          <cell r="J40" t="str">
            <v>機損P.5-92</v>
          </cell>
          <cell r="K40" t="str">
            <v>H20</v>
          </cell>
          <cell r="L40" t="str">
            <v>H20</v>
          </cell>
        </row>
        <row r="41">
          <cell r="A41" t="str">
            <v>K4009</v>
          </cell>
          <cell r="B41" t="str">
            <v>汚泥吸排車</v>
          </cell>
          <cell r="C41" t="str">
            <v>8ｔ車</v>
          </cell>
          <cell r="D41" t="str">
            <v>供用日</v>
          </cell>
          <cell r="E41">
            <v>40900</v>
          </cell>
          <cell r="F41" t="str">
            <v>0524009</v>
          </cell>
          <cell r="G41" t="str">
            <v>機損P.5-61</v>
          </cell>
          <cell r="H41">
            <v>40900</v>
          </cell>
          <cell r="I41" t="str">
            <v>0524009</v>
          </cell>
          <cell r="J41" t="str">
            <v>機損P.5-61</v>
          </cell>
          <cell r="K41" t="str">
            <v>機損P.5-61</v>
          </cell>
        </row>
        <row r="42">
          <cell r="A42" t="str">
            <v>K40201</v>
          </cell>
          <cell r="B42" t="str">
            <v>振動ローラ損料</v>
          </cell>
          <cell r="C42" t="str">
            <v>搭乗式ｺﾝﾊﾞｲﾝﾄﾞ型3～4ｔ</v>
          </cell>
          <cell r="D42" t="str">
            <v>排対型第一次</v>
          </cell>
          <cell r="E42" t="str">
            <v>供用日</v>
          </cell>
          <cell r="F42">
            <v>5610</v>
          </cell>
          <cell r="G42" t="str">
            <v>0804020</v>
          </cell>
          <cell r="H42" t="str">
            <v>機損P.5-93</v>
          </cell>
          <cell r="I42" t="str">
            <v>H20</v>
          </cell>
          <cell r="J42" t="str">
            <v>0804020</v>
          </cell>
          <cell r="K42" t="str">
            <v>機損P.5-93</v>
          </cell>
          <cell r="L42" t="str">
            <v>H20</v>
          </cell>
        </row>
        <row r="43">
          <cell r="A43" t="str">
            <v>K60011</v>
          </cell>
          <cell r="B43" t="str">
            <v xml:space="preserve">タンパ損料 </v>
          </cell>
          <cell r="C43" t="str">
            <v>自動 60～80kg</v>
          </cell>
          <cell r="D43" t="str">
            <v>供用日</v>
          </cell>
          <cell r="E43">
            <v>536</v>
          </cell>
          <cell r="F43" t="str">
            <v>0806001</v>
          </cell>
          <cell r="G43" t="str">
            <v>機損P.5-94</v>
          </cell>
          <cell r="H43" t="str">
            <v>H20</v>
          </cell>
          <cell r="I43" t="str">
            <v>0806001</v>
          </cell>
          <cell r="J43" t="str">
            <v>機損P.5-94</v>
          </cell>
          <cell r="K43" t="str">
            <v>H20</v>
          </cell>
          <cell r="L43" t="str">
            <v>H20</v>
          </cell>
        </row>
        <row r="44">
          <cell r="A44" t="str">
            <v>K70011</v>
          </cell>
          <cell r="B44" t="str">
            <v xml:space="preserve">振動コンパクタ損料 </v>
          </cell>
          <cell r="C44" t="str">
            <v>40～60kg</v>
          </cell>
          <cell r="D44" t="str">
            <v>供用日</v>
          </cell>
          <cell r="E44">
            <v>336</v>
          </cell>
          <cell r="F44" t="str">
            <v>0807001</v>
          </cell>
          <cell r="G44" t="str">
            <v>機損P.5-95</v>
          </cell>
          <cell r="H44" t="str">
            <v>H20</v>
          </cell>
          <cell r="I44" t="str">
            <v>0807001</v>
          </cell>
          <cell r="J44" t="str">
            <v>機損P.5-95</v>
          </cell>
          <cell r="K44" t="str">
            <v>H20</v>
          </cell>
          <cell r="L44" t="str">
            <v>H20</v>
          </cell>
        </row>
        <row r="47">
          <cell r="A47" t="str">
            <v>施工単価</v>
          </cell>
        </row>
        <row r="48">
          <cell r="A48" t="str">
            <v>S1030</v>
          </cell>
          <cell r="B48" t="str">
            <v>ブルトーザ運転</v>
          </cell>
          <cell r="C48" t="str">
            <v>普通15t級（13～16t）</v>
          </cell>
          <cell r="D48" t="str">
            <v>　排ｶﾞｽ対策型第一次</v>
          </cell>
          <cell r="E48" t="str">
            <v>日</v>
          </cell>
          <cell r="F48">
            <v>11780</v>
          </cell>
          <cell r="G48" t="str">
            <v>S1030</v>
          </cell>
          <cell r="H48">
            <v>11780</v>
          </cell>
          <cell r="I48" t="str">
            <v>S1030</v>
          </cell>
          <cell r="K48" t="str">
            <v>S1030</v>
          </cell>
        </row>
        <row r="49">
          <cell r="A49" t="str">
            <v>S1032-1</v>
          </cell>
          <cell r="B49" t="str">
            <v>ダンプトラック運転</v>
          </cell>
          <cell r="C49" t="str">
            <v>10t積</v>
          </cell>
          <cell r="D49" t="str">
            <v>日</v>
          </cell>
          <cell r="E49">
            <v>44790</v>
          </cell>
          <cell r="F49" t="str">
            <v>S1032-1</v>
          </cell>
          <cell r="G49" t="str">
            <v>日</v>
          </cell>
          <cell r="H49">
            <v>44790</v>
          </cell>
          <cell r="I49" t="str">
            <v>S1032-1</v>
          </cell>
          <cell r="K49" t="str">
            <v>S1032-1</v>
          </cell>
        </row>
        <row r="50">
          <cell r="A50" t="str">
            <v>S1032-2</v>
          </cell>
          <cell r="B50" t="str">
            <v>ダンプトラック運転</v>
          </cell>
          <cell r="C50" t="str">
            <v>2t積</v>
          </cell>
          <cell r="D50" t="str">
            <v>日</v>
          </cell>
          <cell r="E50">
            <v>23000</v>
          </cell>
          <cell r="F50" t="str">
            <v>S1032-2</v>
          </cell>
          <cell r="G50" t="str">
            <v>日</v>
          </cell>
          <cell r="H50">
            <v>23000</v>
          </cell>
          <cell r="I50" t="str">
            <v>S1032-2</v>
          </cell>
          <cell r="K50" t="str">
            <v>S1032-2</v>
          </cell>
        </row>
        <row r="51">
          <cell r="A51" t="str">
            <v>S1035-1</v>
          </cell>
          <cell r="B51" t="str">
            <v>モーターグレーダ運転</v>
          </cell>
          <cell r="C51" t="str">
            <v>3.1m級</v>
          </cell>
          <cell r="D51" t="str">
            <v>日</v>
          </cell>
          <cell r="E51">
            <v>49380</v>
          </cell>
          <cell r="F51" t="str">
            <v>S1035-1</v>
          </cell>
          <cell r="G51" t="str">
            <v>日</v>
          </cell>
          <cell r="H51">
            <v>49380</v>
          </cell>
          <cell r="I51" t="str">
            <v>S1035-1</v>
          </cell>
          <cell r="K51" t="str">
            <v>S1035-1</v>
          </cell>
        </row>
        <row r="52">
          <cell r="A52" t="str">
            <v>S1035-2</v>
          </cell>
          <cell r="B52" t="str">
            <v>モーターグレーダ運転</v>
          </cell>
          <cell r="C52" t="str">
            <v>3.1m級</v>
          </cell>
          <cell r="D52" t="str">
            <v>日</v>
          </cell>
          <cell r="E52">
            <v>44760</v>
          </cell>
          <cell r="F52" t="str">
            <v>S1035-2</v>
          </cell>
          <cell r="G52" t="str">
            <v>日</v>
          </cell>
          <cell r="H52">
            <v>44760</v>
          </cell>
          <cell r="I52" t="str">
            <v>S1035-2</v>
          </cell>
          <cell r="K52" t="str">
            <v>S1035-2</v>
          </cell>
        </row>
        <row r="53">
          <cell r="A53" t="str">
            <v>S1036-1</v>
          </cell>
          <cell r="B53" t="str">
            <v>マカダムローラ運転</v>
          </cell>
          <cell r="C53" t="str">
            <v>10～12t</v>
          </cell>
          <cell r="D53" t="str">
            <v>排ガス対策型</v>
          </cell>
          <cell r="E53" t="str">
            <v>日</v>
          </cell>
          <cell r="F53">
            <v>38000</v>
          </cell>
          <cell r="G53" t="str">
            <v>S1036-1</v>
          </cell>
          <cell r="H53">
            <v>38000</v>
          </cell>
          <cell r="I53" t="str">
            <v>S1036-1</v>
          </cell>
          <cell r="K53" t="str">
            <v>S1036-1</v>
          </cell>
        </row>
        <row r="54">
          <cell r="A54" t="str">
            <v>S1036-2</v>
          </cell>
          <cell r="B54" t="str">
            <v>マカダムローラ運転</v>
          </cell>
          <cell r="C54" t="str">
            <v>10～12t</v>
          </cell>
          <cell r="D54" t="str">
            <v>排ガス対策型</v>
          </cell>
          <cell r="E54" t="str">
            <v>日</v>
          </cell>
          <cell r="F54">
            <v>40590</v>
          </cell>
          <cell r="G54" t="str">
            <v>S1036-2</v>
          </cell>
          <cell r="H54">
            <v>40590</v>
          </cell>
          <cell r="I54" t="str">
            <v>S1036-2</v>
          </cell>
          <cell r="K54" t="str">
            <v>S1036-2</v>
          </cell>
        </row>
        <row r="55">
          <cell r="A55" t="str">
            <v>S1037-1</v>
          </cell>
          <cell r="B55" t="str">
            <v>タイヤローラ運転</v>
          </cell>
          <cell r="C55" t="str">
            <v>8～20t</v>
          </cell>
          <cell r="D55" t="str">
            <v>排ガス対策型</v>
          </cell>
          <cell r="E55" t="str">
            <v>日</v>
          </cell>
          <cell r="F55">
            <v>36910</v>
          </cell>
          <cell r="G55" t="str">
            <v>S1037-1</v>
          </cell>
          <cell r="H55">
            <v>36910</v>
          </cell>
          <cell r="I55" t="str">
            <v>S1037-1</v>
          </cell>
          <cell r="K55" t="str">
            <v>S1037-1</v>
          </cell>
        </row>
        <row r="56">
          <cell r="A56" t="str">
            <v>S1037-2</v>
          </cell>
          <cell r="B56" t="str">
            <v>タイヤローラ運転</v>
          </cell>
          <cell r="C56" t="str">
            <v>8～20t</v>
          </cell>
          <cell r="D56" t="str">
            <v>排ガス対策型</v>
          </cell>
          <cell r="E56" t="str">
            <v>日</v>
          </cell>
          <cell r="F56">
            <v>36240</v>
          </cell>
          <cell r="G56" t="str">
            <v>S1037-2</v>
          </cell>
          <cell r="H56">
            <v>36240</v>
          </cell>
          <cell r="I56" t="str">
            <v>S1037-2</v>
          </cell>
          <cell r="K56" t="str">
            <v>S1037-2</v>
          </cell>
        </row>
        <row r="57">
          <cell r="A57" t="str">
            <v>S1037-3</v>
          </cell>
          <cell r="B57" t="str">
            <v>タイヤローラ運転</v>
          </cell>
          <cell r="C57" t="str">
            <v>8～20t</v>
          </cell>
          <cell r="D57" t="str">
            <v>排ガス対策型</v>
          </cell>
          <cell r="E57" t="str">
            <v>日</v>
          </cell>
          <cell r="F57">
            <v>39960</v>
          </cell>
          <cell r="G57" t="str">
            <v>S1037-3</v>
          </cell>
          <cell r="H57">
            <v>39960</v>
          </cell>
          <cell r="I57" t="str">
            <v>S1037-3</v>
          </cell>
          <cell r="K57" t="str">
            <v>S1037-3</v>
          </cell>
        </row>
        <row r="58">
          <cell r="A58" t="str">
            <v>S1039</v>
          </cell>
          <cell r="B58" t="str">
            <v>アスファルトフィニッシャ運転</v>
          </cell>
          <cell r="C58" t="str">
            <v>2.4～6.0m</v>
          </cell>
          <cell r="D58" t="str">
            <v>ホイール型</v>
          </cell>
          <cell r="E58" t="str">
            <v>日</v>
          </cell>
          <cell r="F58">
            <v>94620</v>
          </cell>
          <cell r="G58" t="str">
            <v>S1039</v>
          </cell>
          <cell r="H58">
            <v>94620</v>
          </cell>
          <cell r="I58" t="str">
            <v>S1039</v>
          </cell>
          <cell r="K58" t="str">
            <v>S1039</v>
          </cell>
        </row>
        <row r="59">
          <cell r="A59" t="str">
            <v>S1040</v>
          </cell>
          <cell r="B59" t="str">
            <v>振動ローラ運転</v>
          </cell>
          <cell r="C59" t="str">
            <v>搭乗式コンバインド型3～4t</v>
          </cell>
          <cell r="D59" t="str">
            <v>排ガス対策型</v>
          </cell>
          <cell r="E59" t="str">
            <v>日</v>
          </cell>
          <cell r="F59">
            <v>27350</v>
          </cell>
          <cell r="G59" t="str">
            <v>S1040</v>
          </cell>
          <cell r="H59">
            <v>27350</v>
          </cell>
          <cell r="I59" t="str">
            <v>S1040</v>
          </cell>
          <cell r="K59" t="str">
            <v>S1040</v>
          </cell>
        </row>
        <row r="60">
          <cell r="A60" t="str">
            <v>S1041</v>
          </cell>
          <cell r="B60" t="str">
            <v>アスファルトカバー運転</v>
          </cell>
          <cell r="C60" t="str">
            <v>4.0～4.5m3/h</v>
          </cell>
          <cell r="D60" t="str">
            <v>日</v>
          </cell>
          <cell r="E60">
            <v>20730</v>
          </cell>
          <cell r="F60" t="str">
            <v>S1041</v>
          </cell>
          <cell r="G60" t="str">
            <v>日</v>
          </cell>
          <cell r="H60">
            <v>20730</v>
          </cell>
          <cell r="I60" t="str">
            <v>S1041</v>
          </cell>
          <cell r="K60" t="str">
            <v>S1041</v>
          </cell>
        </row>
        <row r="61">
          <cell r="A61" t="str">
            <v>S1046</v>
          </cell>
          <cell r="B61" t="str">
            <v>スタビライザ運転</v>
          </cell>
          <cell r="C61" t="str">
            <v>路庄改良用</v>
          </cell>
          <cell r="D61" t="str">
            <v>処理幅2m　処理深0.6m</v>
          </cell>
          <cell r="E61" t="str">
            <v>日</v>
          </cell>
          <cell r="F61">
            <v>439800</v>
          </cell>
          <cell r="G61" t="str">
            <v>S1046</v>
          </cell>
          <cell r="H61">
            <v>439800</v>
          </cell>
          <cell r="I61" t="str">
            <v>S1046</v>
          </cell>
          <cell r="K61" t="str">
            <v>S1046</v>
          </cell>
        </row>
        <row r="62">
          <cell r="A62" t="str">
            <v>S1055</v>
          </cell>
          <cell r="B62" t="str">
            <v>振動ローラ運転</v>
          </cell>
          <cell r="C62" t="str">
            <v>ハンドガイド式　0.8～1.1t</v>
          </cell>
          <cell r="D62" t="str">
            <v>日</v>
          </cell>
          <cell r="E62">
            <v>18540</v>
          </cell>
          <cell r="F62" t="str">
            <v>S1055</v>
          </cell>
          <cell r="G62" t="str">
            <v>日</v>
          </cell>
          <cell r="H62">
            <v>18540</v>
          </cell>
          <cell r="I62" t="str">
            <v>S1055</v>
          </cell>
          <cell r="K62" t="str">
            <v>S1055</v>
          </cell>
        </row>
        <row r="63">
          <cell r="A63" t="str">
            <v>S1180</v>
          </cell>
          <cell r="B63" t="str">
            <v>ブルトーザ運転</v>
          </cell>
          <cell r="C63" t="str">
            <v>普通21t級（24～26t）</v>
          </cell>
          <cell r="D63" t="str">
            <v>　排ｶﾞｽ対策型第一次</v>
          </cell>
          <cell r="E63" t="str">
            <v>日</v>
          </cell>
          <cell r="F63">
            <v>91740</v>
          </cell>
          <cell r="G63" t="str">
            <v>S1180</v>
          </cell>
          <cell r="H63">
            <v>91740</v>
          </cell>
          <cell r="I63" t="str">
            <v>S1180</v>
          </cell>
          <cell r="K63" t="str">
            <v>S1180</v>
          </cell>
        </row>
        <row r="64">
          <cell r="A64" t="str">
            <v>S1236</v>
          </cell>
          <cell r="B64" t="str">
            <v>タンパ運転</v>
          </cell>
          <cell r="C64" t="str">
            <v>60～100kg</v>
          </cell>
          <cell r="D64" t="str">
            <v>日</v>
          </cell>
          <cell r="E64">
            <v>16800</v>
          </cell>
          <cell r="F64" t="str">
            <v>S1236</v>
          </cell>
          <cell r="G64" t="str">
            <v>日</v>
          </cell>
          <cell r="H64">
            <v>16800</v>
          </cell>
          <cell r="I64" t="str">
            <v>S1236</v>
          </cell>
          <cell r="K64" t="str">
            <v>S1236</v>
          </cell>
        </row>
        <row r="65">
          <cell r="A65" t="str">
            <v>S1320-1</v>
          </cell>
          <cell r="B65" t="str">
            <v>バックホウ運転</v>
          </cell>
          <cell r="C65" t="str">
            <v>山積0.8m3(平積0.6m3）</v>
          </cell>
          <cell r="D65" t="str">
            <v>ｸﾛｰﾗ型　排ｶﾞｽ対策型第一次</v>
          </cell>
          <cell r="E65" t="str">
            <v>時間</v>
          </cell>
          <cell r="F65">
            <v>9118</v>
          </cell>
          <cell r="G65" t="str">
            <v>S1320-1</v>
          </cell>
          <cell r="H65">
            <v>9118</v>
          </cell>
          <cell r="I65" t="str">
            <v>S1320-1</v>
          </cell>
          <cell r="K65" t="str">
            <v>S1320-1</v>
          </cell>
        </row>
        <row r="66">
          <cell r="A66" t="str">
            <v>S1320-2</v>
          </cell>
          <cell r="B66" t="str">
            <v>バックホウ運転</v>
          </cell>
          <cell r="C66" t="str">
            <v>山積0.45m3(平積0.35m3）</v>
          </cell>
          <cell r="D66" t="str">
            <v>ｸﾛｰﾗ型　排ｶﾞｽ対策型第一次</v>
          </cell>
          <cell r="E66" t="str">
            <v>時間</v>
          </cell>
          <cell r="F66">
            <v>6411</v>
          </cell>
          <cell r="G66" t="str">
            <v>S1320-2</v>
          </cell>
          <cell r="H66">
            <v>6411</v>
          </cell>
          <cell r="I66" t="str">
            <v>S1320-2</v>
          </cell>
          <cell r="K66" t="str">
            <v>S1320-2</v>
          </cell>
        </row>
        <row r="67">
          <cell r="A67" t="str">
            <v>S1320-3</v>
          </cell>
          <cell r="B67" t="str">
            <v>バックホウ運転</v>
          </cell>
          <cell r="C67" t="str">
            <v>山積0.8m3(平積0.6m3）</v>
          </cell>
          <cell r="D67" t="str">
            <v>ｸﾛｰﾗ型　排ｶﾞｽ対策型第一次</v>
          </cell>
          <cell r="E67" t="str">
            <v>時間</v>
          </cell>
          <cell r="F67">
            <v>9278</v>
          </cell>
          <cell r="G67" t="str">
            <v>S1320-3</v>
          </cell>
          <cell r="H67">
            <v>9278</v>
          </cell>
          <cell r="I67" t="str">
            <v>S1320-3</v>
          </cell>
          <cell r="K67" t="str">
            <v>S1320-3</v>
          </cell>
        </row>
        <row r="68">
          <cell r="A68" t="str">
            <v>S1320-4</v>
          </cell>
          <cell r="B68" t="str">
            <v>バックホウ運転（クレーン機能付）</v>
          </cell>
          <cell r="C68" t="str">
            <v>山積0.45m3(平積0.35m3）2.9t吊</v>
          </cell>
          <cell r="D68" t="str">
            <v>ｸﾛｰﾗ型　排ｶﾞｽ対策型第一次</v>
          </cell>
          <cell r="E68" t="str">
            <v>時間</v>
          </cell>
          <cell r="F68">
            <v>6621</v>
          </cell>
          <cell r="G68" t="str">
            <v>S1320-4</v>
          </cell>
          <cell r="H68">
            <v>6621</v>
          </cell>
          <cell r="I68" t="str">
            <v>S1320-4</v>
          </cell>
          <cell r="K68" t="str">
            <v>S1320-4</v>
          </cell>
        </row>
        <row r="69">
          <cell r="A69" t="str">
            <v>S1329-1</v>
          </cell>
          <cell r="B69" t="str">
            <v>バックホウ運転</v>
          </cell>
          <cell r="C69" t="str">
            <v>山積0.8m3(平積0.6m3）</v>
          </cell>
          <cell r="D69" t="str">
            <v>ｸﾛｰﾗ型　排ｶﾞｽ対策型第一次</v>
          </cell>
          <cell r="E69" t="str">
            <v>日</v>
          </cell>
          <cell r="F69">
            <v>28530</v>
          </cell>
          <cell r="G69" t="str">
            <v>S1329-1</v>
          </cell>
          <cell r="H69">
            <v>28530</v>
          </cell>
          <cell r="I69" t="str">
            <v>S1329-1</v>
          </cell>
          <cell r="K69" t="str">
            <v>S1329-1</v>
          </cell>
        </row>
        <row r="70">
          <cell r="A70" t="str">
            <v>S1329-2</v>
          </cell>
          <cell r="B70" t="str">
            <v>バックホウ運転</v>
          </cell>
          <cell r="C70" t="str">
            <v>山積0.45m3(平積0.35m3）</v>
          </cell>
          <cell r="D70" t="str">
            <v>ｸﾛｰﾗ型　排ｶﾞｽ対策型第一次</v>
          </cell>
          <cell r="E70" t="str">
            <v>日</v>
          </cell>
          <cell r="F70">
            <v>41330</v>
          </cell>
          <cell r="G70" t="str">
            <v>S1329-2</v>
          </cell>
          <cell r="H70">
            <v>41330</v>
          </cell>
          <cell r="I70" t="str">
            <v>S1329-2</v>
          </cell>
          <cell r="K70" t="str">
            <v>S1329-2</v>
          </cell>
        </row>
        <row r="71">
          <cell r="A71" t="str">
            <v>S1534</v>
          </cell>
          <cell r="B71" t="str">
            <v>コンクリートポンプ車運転</v>
          </cell>
          <cell r="C71" t="str">
            <v>ブーム式</v>
          </cell>
          <cell r="D71" t="str">
            <v>90～110m3/ｈ</v>
          </cell>
          <cell r="E71" t="str">
            <v>時間</v>
          </cell>
          <cell r="F71">
            <v>12420</v>
          </cell>
          <cell r="G71" t="str">
            <v>S1534</v>
          </cell>
          <cell r="H71">
            <v>12420</v>
          </cell>
          <cell r="I71" t="str">
            <v>S1534</v>
          </cell>
          <cell r="K71" t="str">
            <v>S1534</v>
          </cell>
        </row>
        <row r="72">
          <cell r="A72" t="str">
            <v>S1610</v>
          </cell>
          <cell r="B72" t="str">
            <v>コンクリートカッタ運転</v>
          </cell>
          <cell r="C72" t="str">
            <v>ブレード径45～56cm</v>
          </cell>
          <cell r="D72" t="str">
            <v>走行式</v>
          </cell>
          <cell r="E72" t="str">
            <v>日</v>
          </cell>
          <cell r="F72">
            <v>19410</v>
          </cell>
          <cell r="G72" t="str">
            <v>S1610</v>
          </cell>
          <cell r="H72">
            <v>19410</v>
          </cell>
          <cell r="I72" t="str">
            <v>S1610</v>
          </cell>
          <cell r="K72" t="str">
            <v>S1610</v>
          </cell>
        </row>
        <row r="73">
          <cell r="A73" t="str">
            <v>S2011</v>
          </cell>
          <cell r="B73" t="str">
            <v>タンパ締固め</v>
          </cell>
          <cell r="C73" t="str">
            <v>60～100kg</v>
          </cell>
          <cell r="D73" t="str">
            <v>ｍ3</v>
          </cell>
          <cell r="E73">
            <v>19214</v>
          </cell>
          <cell r="F73" t="str">
            <v>S2011</v>
          </cell>
          <cell r="G73" t="str">
            <v>ｍ3</v>
          </cell>
          <cell r="H73">
            <v>19214</v>
          </cell>
          <cell r="I73" t="str">
            <v>S2011</v>
          </cell>
          <cell r="K73" t="str">
            <v>S2011</v>
          </cell>
        </row>
        <row r="74">
          <cell r="A74" t="str">
            <v>S3129-1</v>
          </cell>
          <cell r="B74" t="str">
            <v>バックホウ運転</v>
          </cell>
          <cell r="C74" t="str">
            <v>山積0.8m3(平積0.6m3）</v>
          </cell>
          <cell r="D74" t="str">
            <v>ｸﾛｰﾗ型　排ｶﾞｽ対策型第一次</v>
          </cell>
          <cell r="E74" t="str">
            <v>日</v>
          </cell>
          <cell r="F74">
            <v>55150</v>
          </cell>
          <cell r="G74" t="str">
            <v>S3129-1</v>
          </cell>
          <cell r="H74">
            <v>55150</v>
          </cell>
          <cell r="I74" t="str">
            <v>S3129-1</v>
          </cell>
          <cell r="K74" t="str">
            <v>S3129-1</v>
          </cell>
        </row>
        <row r="75">
          <cell r="A75" t="str">
            <v>S3129-2</v>
          </cell>
          <cell r="B75" t="str">
            <v>バックホウ運転</v>
          </cell>
          <cell r="C75" t="str">
            <v>山積1.4m3(平積1.0m3）</v>
          </cell>
          <cell r="D75" t="str">
            <v>ｸﾛｰﾗ型　排ｶﾞｽ対策型第一次</v>
          </cell>
          <cell r="E75" t="str">
            <v>日</v>
          </cell>
          <cell r="F75">
            <v>72560</v>
          </cell>
          <cell r="G75" t="str">
            <v>S3129-2</v>
          </cell>
          <cell r="H75">
            <v>72560</v>
          </cell>
          <cell r="I75" t="str">
            <v>S3129-2</v>
          </cell>
          <cell r="K75" t="str">
            <v>S3129-2</v>
          </cell>
        </row>
        <row r="76">
          <cell r="A76" t="str">
            <v>S3129-3</v>
          </cell>
          <cell r="B76" t="str">
            <v>バックホウ運転</v>
          </cell>
          <cell r="C76" t="str">
            <v>山積0.8m3(平積0.6m3）</v>
          </cell>
          <cell r="D76" t="str">
            <v>ｸﾛｰﾗ型　排ｶﾞｽ対策型第一次</v>
          </cell>
          <cell r="E76" t="str">
            <v>日</v>
          </cell>
          <cell r="F76">
            <v>55740</v>
          </cell>
          <cell r="G76" t="str">
            <v>S3129-3</v>
          </cell>
          <cell r="H76">
            <v>55740</v>
          </cell>
          <cell r="I76" t="str">
            <v>S3129-3</v>
          </cell>
          <cell r="K76" t="str">
            <v>S3129-3</v>
          </cell>
        </row>
        <row r="77">
          <cell r="A77" t="str">
            <v>S3129-4</v>
          </cell>
          <cell r="B77" t="str">
            <v>バックホウ運転</v>
          </cell>
          <cell r="C77" t="str">
            <v>山積0.45m3(平積0.35m3）</v>
          </cell>
          <cell r="D77" t="str">
            <v>ｸﾛｰﾗ型　排ｶﾞｽ対策型第一次</v>
          </cell>
          <cell r="E77" t="str">
            <v>日</v>
          </cell>
          <cell r="F77">
            <v>37100</v>
          </cell>
          <cell r="G77" t="str">
            <v>S3129-4</v>
          </cell>
          <cell r="H77">
            <v>37100</v>
          </cell>
          <cell r="I77" t="str">
            <v>S3129-4</v>
          </cell>
          <cell r="K77" t="str">
            <v>S3129-4</v>
          </cell>
        </row>
        <row r="78">
          <cell r="A78" t="str">
            <v>S3129-5</v>
          </cell>
          <cell r="B78" t="str">
            <v>クレーン機能付バックホウ運転</v>
          </cell>
          <cell r="C78" t="str">
            <v>山積0.45m3(平積0.35m3）2.9t吊</v>
          </cell>
          <cell r="D78" t="str">
            <v>ｸﾛｰﾗ型　排ｶﾞｽ対策型第一次</v>
          </cell>
          <cell r="E78" t="str">
            <v>日</v>
          </cell>
          <cell r="F78">
            <v>39430</v>
          </cell>
          <cell r="G78" t="str">
            <v>S3129-5</v>
          </cell>
          <cell r="H78">
            <v>39430</v>
          </cell>
          <cell r="I78" t="str">
            <v>S3129-5</v>
          </cell>
          <cell r="K78" t="str">
            <v>S3129-5</v>
          </cell>
        </row>
        <row r="79">
          <cell r="A79" t="str">
            <v>S4272</v>
          </cell>
          <cell r="B79" t="str">
            <v>ブルトーザ運転</v>
          </cell>
          <cell r="C79" t="str">
            <v>湿地16t級</v>
          </cell>
          <cell r="D79" t="str">
            <v>日</v>
          </cell>
          <cell r="E79">
            <v>64960</v>
          </cell>
          <cell r="F79" t="str">
            <v>S4272</v>
          </cell>
          <cell r="G79" t="str">
            <v>日</v>
          </cell>
          <cell r="H79">
            <v>64960</v>
          </cell>
          <cell r="I79" t="str">
            <v>S4272</v>
          </cell>
          <cell r="K79" t="str">
            <v>S4272</v>
          </cell>
        </row>
        <row r="80">
          <cell r="A80" t="str">
            <v>S5326</v>
          </cell>
          <cell r="B80" t="str">
            <v>トラッククレーン賃料</v>
          </cell>
          <cell r="C80" t="str">
            <v>4.9t吊</v>
          </cell>
          <cell r="D80" t="str">
            <v>油圧伸縮ジブ型</v>
          </cell>
          <cell r="E80" t="str">
            <v>日</v>
          </cell>
          <cell r="F80">
            <v>24000</v>
          </cell>
          <cell r="G80" t="str">
            <v>S5326</v>
          </cell>
          <cell r="H80">
            <v>24000</v>
          </cell>
          <cell r="I80" t="str">
            <v>S5326</v>
          </cell>
          <cell r="K80" t="str">
            <v>S5326</v>
          </cell>
        </row>
        <row r="81">
          <cell r="A81" t="str">
            <v>S5327</v>
          </cell>
          <cell r="B81" t="str">
            <v>ラフテレーンクレーン賃料</v>
          </cell>
          <cell r="C81" t="str">
            <v>25t吊</v>
          </cell>
          <cell r="D81" t="str">
            <v>油圧伸縮ジブ型</v>
          </cell>
          <cell r="E81" t="str">
            <v>日</v>
          </cell>
          <cell r="F81">
            <v>39600</v>
          </cell>
          <cell r="G81" t="str">
            <v>S5327</v>
          </cell>
          <cell r="H81">
            <v>39600</v>
          </cell>
          <cell r="I81" t="str">
            <v>S5327</v>
          </cell>
          <cell r="K81" t="str">
            <v>S5327</v>
          </cell>
        </row>
        <row r="82">
          <cell r="A82" t="str">
            <v>S7170-1</v>
          </cell>
          <cell r="B82" t="str">
            <v>コンクリート養生工</v>
          </cell>
          <cell r="C82" t="str">
            <v>一般養生</v>
          </cell>
          <cell r="D82" t="str">
            <v>小型構造物</v>
          </cell>
          <cell r="E82" t="str">
            <v>ｍ3</v>
          </cell>
          <cell r="F82">
            <v>1133</v>
          </cell>
          <cell r="G82" t="str">
            <v>D5-2</v>
          </cell>
          <cell r="H82" t="str">
            <v xml:space="preserve"> 第21号単価表</v>
          </cell>
          <cell r="I82" t="str">
            <v>D5-2</v>
          </cell>
          <cell r="J82" t="str">
            <v xml:space="preserve"> 第21号単価表</v>
          </cell>
          <cell r="K82" t="str">
            <v xml:space="preserve"> 第21号単価表</v>
          </cell>
        </row>
        <row r="83">
          <cell r="A83" t="str">
            <v>S7170-2</v>
          </cell>
          <cell r="B83" t="str">
            <v>コンクリート養生工</v>
          </cell>
          <cell r="C83" t="str">
            <v>一般養生</v>
          </cell>
          <cell r="D83" t="str">
            <v>無筋構造物</v>
          </cell>
          <cell r="E83" t="str">
            <v>ｍ3</v>
          </cell>
          <cell r="F83">
            <v>484</v>
          </cell>
          <cell r="G83" t="str">
            <v>D5-5</v>
          </cell>
          <cell r="H83" t="str">
            <v xml:space="preserve"> 第29号単価表</v>
          </cell>
          <cell r="I83" t="str">
            <v>D5-5</v>
          </cell>
          <cell r="J83" t="str">
            <v xml:space="preserve"> 第29号単価表</v>
          </cell>
          <cell r="K83" t="str">
            <v xml:space="preserve"> 第29号単価表</v>
          </cell>
        </row>
        <row r="84">
          <cell r="A84" t="str">
            <v>S7170-3</v>
          </cell>
          <cell r="B84" t="str">
            <v>コンクリート養生工</v>
          </cell>
          <cell r="C84" t="str">
            <v>一般養生</v>
          </cell>
          <cell r="D84" t="str">
            <v>鉄筋構造物</v>
          </cell>
          <cell r="E84" t="str">
            <v>ｍ3</v>
          </cell>
          <cell r="F84">
            <v>289</v>
          </cell>
          <cell r="G84" t="str">
            <v xml:space="preserve"> 第31号単価表</v>
          </cell>
          <cell r="H84">
            <v>289</v>
          </cell>
          <cell r="I84" t="str">
            <v xml:space="preserve"> 第31号単価表</v>
          </cell>
          <cell r="K84" t="str">
            <v xml:space="preserve"> 第31号単価表</v>
          </cell>
        </row>
        <row r="87">
          <cell r="A87" t="str">
            <v>労務単価</v>
          </cell>
        </row>
        <row r="88">
          <cell r="A88" t="str">
            <v>R2002</v>
          </cell>
          <cell r="B88" t="str">
            <v>特殊運転手</v>
          </cell>
          <cell r="C88" t="str">
            <v>人</v>
          </cell>
          <cell r="D88">
            <v>15600</v>
          </cell>
          <cell r="E88" t="str">
            <v>R2002</v>
          </cell>
          <cell r="F88" t="str">
            <v>人</v>
          </cell>
          <cell r="G88">
            <v>15600</v>
          </cell>
          <cell r="H88" t="str">
            <v>R2002</v>
          </cell>
          <cell r="J88" t="str">
            <v>R2002</v>
          </cell>
        </row>
        <row r="89">
          <cell r="A89" t="str">
            <v>R2005</v>
          </cell>
          <cell r="B89" t="str">
            <v>特殊作業員</v>
          </cell>
          <cell r="C89" t="str">
            <v>人</v>
          </cell>
          <cell r="D89">
            <v>15600</v>
          </cell>
          <cell r="E89" t="str">
            <v>R2005</v>
          </cell>
          <cell r="F89" t="str">
            <v>人</v>
          </cell>
          <cell r="G89">
            <v>15600</v>
          </cell>
          <cell r="H89" t="str">
            <v>R2005</v>
          </cell>
          <cell r="J89" t="str">
            <v>R2005</v>
          </cell>
        </row>
        <row r="90">
          <cell r="A90" t="str">
            <v>R2006</v>
          </cell>
          <cell r="B90" t="str">
            <v>普通作業員</v>
          </cell>
          <cell r="C90" t="str">
            <v>人</v>
          </cell>
          <cell r="D90">
            <v>13800</v>
          </cell>
          <cell r="E90" t="str">
            <v>R2006</v>
          </cell>
          <cell r="F90" t="str">
            <v>人</v>
          </cell>
          <cell r="G90">
            <v>13800</v>
          </cell>
          <cell r="H90" t="str">
            <v>R2006</v>
          </cell>
          <cell r="J90" t="str">
            <v>R2006</v>
          </cell>
        </row>
        <row r="91">
          <cell r="A91" t="str">
            <v>R2008</v>
          </cell>
          <cell r="B91" t="str">
            <v>土木一般世話役</v>
          </cell>
          <cell r="C91" t="str">
            <v>人</v>
          </cell>
          <cell r="D91">
            <v>18300</v>
          </cell>
          <cell r="E91" t="str">
            <v>R2008</v>
          </cell>
          <cell r="F91" t="str">
            <v>人</v>
          </cell>
          <cell r="G91">
            <v>18300</v>
          </cell>
          <cell r="H91" t="str">
            <v>R2008</v>
          </cell>
          <cell r="J91" t="str">
            <v>R2008</v>
          </cell>
        </row>
        <row r="92">
          <cell r="A92" t="str">
            <v>R2011</v>
          </cell>
          <cell r="B92" t="str">
            <v>とび工</v>
          </cell>
          <cell r="C92" t="str">
            <v>人</v>
          </cell>
          <cell r="D92">
            <v>16100</v>
          </cell>
          <cell r="E92" t="str">
            <v>R2011</v>
          </cell>
          <cell r="F92" t="str">
            <v>人</v>
          </cell>
          <cell r="G92">
            <v>16100</v>
          </cell>
          <cell r="H92" t="str">
            <v>R2011</v>
          </cell>
          <cell r="J92" t="str">
            <v>R2011</v>
          </cell>
        </row>
        <row r="93">
          <cell r="A93" t="str">
            <v>R2014</v>
          </cell>
          <cell r="B93" t="str">
            <v>電工</v>
          </cell>
          <cell r="C93" t="str">
            <v>人</v>
          </cell>
          <cell r="D93">
            <v>16200</v>
          </cell>
          <cell r="E93" t="str">
            <v>R2014</v>
          </cell>
          <cell r="F93" t="str">
            <v>人</v>
          </cell>
          <cell r="G93">
            <v>16200</v>
          </cell>
          <cell r="H93" t="str">
            <v>R2014</v>
          </cell>
          <cell r="J93" t="str">
            <v>R2014</v>
          </cell>
        </row>
        <row r="94">
          <cell r="A94" t="str">
            <v>R2015</v>
          </cell>
          <cell r="B94" t="str">
            <v>一般運転手</v>
          </cell>
          <cell r="C94" t="str">
            <v>人</v>
          </cell>
          <cell r="D94">
            <v>14200</v>
          </cell>
          <cell r="E94" t="str">
            <v>R2015</v>
          </cell>
          <cell r="F94" t="str">
            <v>人</v>
          </cell>
          <cell r="G94">
            <v>14200</v>
          </cell>
          <cell r="H94" t="str">
            <v>R2015</v>
          </cell>
          <cell r="J94" t="str">
            <v>R2015</v>
          </cell>
        </row>
        <row r="95">
          <cell r="A95" t="str">
            <v>R2018</v>
          </cell>
          <cell r="B95" t="str">
            <v>溶接工</v>
          </cell>
          <cell r="C95" t="str">
            <v>人</v>
          </cell>
          <cell r="D95">
            <v>15900</v>
          </cell>
          <cell r="E95" t="str">
            <v>R2018</v>
          </cell>
          <cell r="F95" t="str">
            <v>人</v>
          </cell>
          <cell r="G95">
            <v>15900</v>
          </cell>
          <cell r="H95" t="str">
            <v>R2018</v>
          </cell>
          <cell r="J95" t="str">
            <v>R2018</v>
          </cell>
        </row>
        <row r="96">
          <cell r="A96" t="str">
            <v>R2030</v>
          </cell>
          <cell r="B96" t="str">
            <v>型枠工</v>
          </cell>
          <cell r="C96" t="str">
            <v>人</v>
          </cell>
          <cell r="D96">
            <v>17200</v>
          </cell>
          <cell r="E96" t="str">
            <v>R2030</v>
          </cell>
          <cell r="F96" t="str">
            <v>人</v>
          </cell>
          <cell r="G96">
            <v>17200</v>
          </cell>
          <cell r="H96" t="str">
            <v>R2030</v>
          </cell>
          <cell r="J96" t="str">
            <v>R2030</v>
          </cell>
        </row>
        <row r="97">
          <cell r="A97" t="str">
            <v>R2034</v>
          </cell>
          <cell r="B97" t="str">
            <v>配管工</v>
          </cell>
          <cell r="C97" t="str">
            <v>人</v>
          </cell>
          <cell r="D97">
            <v>15700</v>
          </cell>
          <cell r="E97" t="str">
            <v>R2034</v>
          </cell>
          <cell r="F97" t="str">
            <v>人</v>
          </cell>
          <cell r="G97">
            <v>15700</v>
          </cell>
          <cell r="H97" t="str">
            <v>R2034</v>
          </cell>
          <cell r="J97" t="str">
            <v>R2034</v>
          </cell>
        </row>
        <row r="98">
          <cell r="A98" t="str">
            <v>R2052</v>
          </cell>
          <cell r="B98" t="str">
            <v>交通誘導員A</v>
          </cell>
          <cell r="C98" t="str">
            <v>人</v>
          </cell>
          <cell r="D98">
            <v>8900</v>
          </cell>
          <cell r="E98" t="str">
            <v>R2052</v>
          </cell>
          <cell r="F98" t="str">
            <v>人</v>
          </cell>
          <cell r="G98">
            <v>8900</v>
          </cell>
          <cell r="H98" t="str">
            <v>R2052</v>
          </cell>
          <cell r="J98" t="str">
            <v>R2052</v>
          </cell>
        </row>
        <row r="99">
          <cell r="A99" t="str">
            <v>R2053</v>
          </cell>
          <cell r="B99" t="str">
            <v>交通誘導員B</v>
          </cell>
          <cell r="C99" t="str">
            <v>20日/月×24ヶ月×1人</v>
          </cell>
          <cell r="D99" t="str">
            <v>人</v>
          </cell>
          <cell r="E99">
            <v>8300</v>
          </cell>
          <cell r="F99" t="str">
            <v>R2053</v>
          </cell>
          <cell r="G99" t="str">
            <v>人</v>
          </cell>
          <cell r="H99">
            <v>8300</v>
          </cell>
          <cell r="I99" t="str">
            <v>R2053</v>
          </cell>
          <cell r="J99" t="str">
            <v>R2053</v>
          </cell>
        </row>
        <row r="100">
          <cell r="J100">
            <v>0</v>
          </cell>
        </row>
        <row r="101">
          <cell r="A101" t="str">
            <v>資材単価</v>
          </cell>
        </row>
        <row r="102">
          <cell r="A102" t="str">
            <v>T1418</v>
          </cell>
          <cell r="B102" t="str">
            <v>人孔蓋</v>
          </cell>
          <cell r="C102" t="str">
            <v>φ600（転落防止はしごなし）</v>
          </cell>
          <cell r="D102" t="str">
            <v>ダクタイル　T-14</v>
          </cell>
          <cell r="E102" t="str">
            <v>組</v>
          </cell>
          <cell r="F102">
            <v>54000</v>
          </cell>
          <cell r="G102">
            <v>54000</v>
          </cell>
          <cell r="H102" t="str">
            <v>T1418</v>
          </cell>
          <cell r="I102" t="str">
            <v>資単P.157</v>
          </cell>
          <cell r="J102" t="str">
            <v>T1418</v>
          </cell>
          <cell r="K102" t="str">
            <v>資単P.157</v>
          </cell>
        </row>
        <row r="103">
          <cell r="A103" t="str">
            <v>T1636</v>
          </cell>
          <cell r="B103" t="str">
            <v>硬質塩化ビニール管</v>
          </cell>
          <cell r="C103" t="str">
            <v>ＶＰ150mm</v>
          </cell>
          <cell r="D103" t="str">
            <v>ｍ</v>
          </cell>
          <cell r="E103">
            <v>1840</v>
          </cell>
          <cell r="F103">
            <v>1840</v>
          </cell>
          <cell r="G103" t="str">
            <v>T1636</v>
          </cell>
          <cell r="H103" t="str">
            <v>資単P.104</v>
          </cell>
          <cell r="I103">
            <v>1840</v>
          </cell>
          <cell r="J103" t="str">
            <v>T1636</v>
          </cell>
          <cell r="K103" t="str">
            <v>資単P.104</v>
          </cell>
        </row>
        <row r="104">
          <cell r="A104" t="str">
            <v>T1637</v>
          </cell>
          <cell r="B104" t="str">
            <v>硬質塩化ビニール管</v>
          </cell>
          <cell r="C104" t="str">
            <v>ＶＰ200mm</v>
          </cell>
          <cell r="D104" t="str">
            <v>ｍ</v>
          </cell>
          <cell r="E104">
            <v>2750</v>
          </cell>
          <cell r="F104">
            <v>2750</v>
          </cell>
          <cell r="G104" t="str">
            <v>T1637</v>
          </cell>
          <cell r="H104" t="str">
            <v>資単P.104</v>
          </cell>
          <cell r="I104">
            <v>2750</v>
          </cell>
          <cell r="J104" t="str">
            <v>T1637</v>
          </cell>
          <cell r="K104" t="str">
            <v>資単P.104</v>
          </cell>
        </row>
        <row r="105">
          <cell r="A105" t="str">
            <v>T3002</v>
          </cell>
          <cell r="B105" t="str">
            <v>軽油</v>
          </cell>
          <cell r="C105" t="str">
            <v>ﾊﾟﾄﾛｰﾙ</v>
          </cell>
          <cell r="D105" t="str">
            <v>㍑</v>
          </cell>
          <cell r="E105">
            <v>121</v>
          </cell>
          <cell r="F105" t="str">
            <v>T3002</v>
          </cell>
          <cell r="G105" t="str">
            <v>資単P.58</v>
          </cell>
          <cell r="H105">
            <v>121</v>
          </cell>
          <cell r="I105" t="str">
            <v>T3002</v>
          </cell>
          <cell r="J105" t="str">
            <v>資単P.58</v>
          </cell>
          <cell r="K105" t="str">
            <v>資単P.58</v>
          </cell>
        </row>
        <row r="106">
          <cell r="A106" t="str">
            <v>T3004</v>
          </cell>
          <cell r="B106" t="str">
            <v>ガソリン</v>
          </cell>
          <cell r="C106" t="str">
            <v>JIS 2号ﾚｷﾞｭﾗｰ</v>
          </cell>
          <cell r="D106" t="str">
            <v>㍑</v>
          </cell>
          <cell r="E106">
            <v>143</v>
          </cell>
          <cell r="F106" t="str">
            <v>T3004</v>
          </cell>
          <cell r="G106" t="str">
            <v>資単P.58</v>
          </cell>
          <cell r="H106">
            <v>143</v>
          </cell>
          <cell r="I106" t="str">
            <v>T3004</v>
          </cell>
          <cell r="J106" t="str">
            <v>資単P.58</v>
          </cell>
          <cell r="K106" t="str">
            <v>資単P.58</v>
          </cell>
        </row>
        <row r="107">
          <cell r="A107" t="str">
            <v>T3019</v>
          </cell>
          <cell r="B107" t="str">
            <v>アスファルト乳剤</v>
          </cell>
          <cell r="C107" t="str">
            <v>PK-3</v>
          </cell>
          <cell r="D107" t="str">
            <v>ｔ</v>
          </cell>
          <cell r="E107">
            <v>64</v>
          </cell>
          <cell r="F107" t="str">
            <v>T3019</v>
          </cell>
          <cell r="G107" t="str">
            <v>資単P.116</v>
          </cell>
          <cell r="H107">
            <v>64</v>
          </cell>
          <cell r="I107" t="str">
            <v>T3019</v>
          </cell>
          <cell r="J107" t="str">
            <v>資単P.116</v>
          </cell>
          <cell r="K107" t="str">
            <v>資単P.116</v>
          </cell>
        </row>
        <row r="108">
          <cell r="A108" t="str">
            <v>T3035</v>
          </cell>
          <cell r="B108" t="str">
            <v>アスファルト乳剤</v>
          </cell>
          <cell r="C108" t="str">
            <v>PK-4</v>
          </cell>
          <cell r="D108" t="str">
            <v>ｔ</v>
          </cell>
          <cell r="E108">
            <v>63</v>
          </cell>
          <cell r="F108" t="str">
            <v>T3035</v>
          </cell>
          <cell r="G108" t="str">
            <v>資単P.116</v>
          </cell>
          <cell r="H108">
            <v>63</v>
          </cell>
          <cell r="I108" t="str">
            <v>T3035</v>
          </cell>
          <cell r="J108" t="str">
            <v>資単P.116</v>
          </cell>
          <cell r="K108" t="str">
            <v>資単P.116</v>
          </cell>
        </row>
        <row r="109">
          <cell r="A109" t="str">
            <v>T3147</v>
          </cell>
          <cell r="B109" t="str">
            <v>酸素</v>
          </cell>
          <cell r="C109" t="str">
            <v>圧縮ボンベ</v>
          </cell>
          <cell r="D109" t="str">
            <v>ｍ3</v>
          </cell>
          <cell r="E109">
            <v>230</v>
          </cell>
          <cell r="F109" t="str">
            <v>T3147</v>
          </cell>
          <cell r="G109" t="str">
            <v>資単P.163</v>
          </cell>
          <cell r="H109">
            <v>230</v>
          </cell>
          <cell r="I109" t="str">
            <v>T3147</v>
          </cell>
          <cell r="J109" t="str">
            <v>資単P.163</v>
          </cell>
          <cell r="K109" t="str">
            <v>資単P.163</v>
          </cell>
        </row>
        <row r="110">
          <cell r="A110" t="str">
            <v>T3148</v>
          </cell>
          <cell r="B110" t="str">
            <v>アセチレン</v>
          </cell>
          <cell r="C110" t="str">
            <v>kg</v>
          </cell>
          <cell r="D110">
            <v>965</v>
          </cell>
          <cell r="E110" t="str">
            <v>T3148</v>
          </cell>
          <cell r="F110" t="str">
            <v>資単P.163</v>
          </cell>
          <cell r="G110" t="str">
            <v>kg</v>
          </cell>
          <cell r="H110">
            <v>965</v>
          </cell>
          <cell r="I110" t="str">
            <v>T3148</v>
          </cell>
          <cell r="J110" t="str">
            <v>資単P.163</v>
          </cell>
          <cell r="K110" t="str">
            <v>資単P.163</v>
          </cell>
        </row>
        <row r="111">
          <cell r="A111" t="str">
            <v>T3200</v>
          </cell>
          <cell r="B111" t="str">
            <v>吸出防止材</v>
          </cell>
          <cell r="C111" t="str">
            <v>t=10mm</v>
          </cell>
          <cell r="D111" t="str">
            <v>m2</v>
          </cell>
          <cell r="E111">
            <v>420</v>
          </cell>
          <cell r="F111" t="str">
            <v>T3200</v>
          </cell>
          <cell r="G111" t="str">
            <v>資単P.163</v>
          </cell>
          <cell r="H111">
            <v>420</v>
          </cell>
          <cell r="I111" t="str">
            <v>T3200</v>
          </cell>
          <cell r="J111" t="str">
            <v>資単P.163</v>
          </cell>
          <cell r="K111" t="str">
            <v>資単P.163</v>
          </cell>
        </row>
        <row r="112">
          <cell r="A112" t="str">
            <v>T3212</v>
          </cell>
          <cell r="B112" t="str">
            <v>セメント系固材化（一般軟弱土用）</v>
          </cell>
          <cell r="C112" t="str">
            <v>土質安定処理用　フレコンパック</v>
          </cell>
          <cell r="D112" t="str">
            <v>ｔ</v>
          </cell>
          <cell r="E112">
            <v>11500</v>
          </cell>
          <cell r="F112" t="str">
            <v>T3212</v>
          </cell>
          <cell r="G112" t="str">
            <v>資単P.59</v>
          </cell>
          <cell r="H112">
            <v>11500</v>
          </cell>
          <cell r="I112" t="str">
            <v>T3212</v>
          </cell>
          <cell r="J112" t="str">
            <v>資単P.59</v>
          </cell>
          <cell r="K112" t="str">
            <v>資単P.59</v>
          </cell>
        </row>
        <row r="113">
          <cell r="A113" t="str">
            <v>T3265</v>
          </cell>
          <cell r="B113" t="str">
            <v>セメント(普通ﾎﾟﾙﾄﾗﾝﾄﾞ)</v>
          </cell>
          <cell r="C113" t="str">
            <v>袋物　JISR-5210</v>
          </cell>
          <cell r="D113" t="str">
            <v>ｔ</v>
          </cell>
          <cell r="E113">
            <v>19600</v>
          </cell>
          <cell r="F113" t="str">
            <v>T3265</v>
          </cell>
          <cell r="G113" t="str">
            <v>資単P.59</v>
          </cell>
          <cell r="H113">
            <v>19600</v>
          </cell>
          <cell r="I113" t="str">
            <v>T3265</v>
          </cell>
          <cell r="J113" t="str">
            <v>資単P.59</v>
          </cell>
          <cell r="K113" t="str">
            <v>資単P.59</v>
          </cell>
        </row>
        <row r="114">
          <cell r="A114" t="str">
            <v>T3267</v>
          </cell>
          <cell r="B114" t="str">
            <v>セメント(高炉)</v>
          </cell>
          <cell r="C114" t="str">
            <v>袋物　JISR-5211　B種</v>
          </cell>
          <cell r="D114" t="str">
            <v>ｔ</v>
          </cell>
          <cell r="E114">
            <v>19600</v>
          </cell>
          <cell r="F114" t="str">
            <v>T3267</v>
          </cell>
          <cell r="G114" t="str">
            <v>資単P.59</v>
          </cell>
          <cell r="H114">
            <v>19600</v>
          </cell>
          <cell r="I114" t="str">
            <v>T3267</v>
          </cell>
          <cell r="J114" t="str">
            <v>資単P.59</v>
          </cell>
          <cell r="K114" t="str">
            <v>資単P.59</v>
          </cell>
        </row>
        <row r="115">
          <cell r="A115" t="str">
            <v>T3300</v>
          </cell>
          <cell r="B115" t="str">
            <v>路盤紙</v>
          </cell>
          <cell r="C115" t="str">
            <v>m2</v>
          </cell>
          <cell r="D115">
            <v>32</v>
          </cell>
          <cell r="E115" t="str">
            <v>T3300</v>
          </cell>
          <cell r="F115" t="str">
            <v>資単P.117</v>
          </cell>
          <cell r="G115" t="str">
            <v>m2</v>
          </cell>
          <cell r="H115">
            <v>32</v>
          </cell>
          <cell r="I115" t="str">
            <v>T3300</v>
          </cell>
          <cell r="J115" t="str">
            <v>資単P.117</v>
          </cell>
          <cell r="K115" t="str">
            <v>資単P.117</v>
          </cell>
        </row>
        <row r="116">
          <cell r="A116" t="str">
            <v>T3465</v>
          </cell>
          <cell r="B116" t="str">
            <v>溶接金網（線径6mm）</v>
          </cell>
          <cell r="C116" t="str">
            <v>網目150×150mm　3.05kg</v>
          </cell>
          <cell r="D116" t="str">
            <v>m2</v>
          </cell>
          <cell r="E116">
            <v>352</v>
          </cell>
          <cell r="F116" t="str">
            <v>T3465</v>
          </cell>
          <cell r="G116" t="str">
            <v>資単P.117</v>
          </cell>
          <cell r="H116">
            <v>352</v>
          </cell>
          <cell r="I116" t="str">
            <v>T3465</v>
          </cell>
          <cell r="J116" t="str">
            <v>資単P.117</v>
          </cell>
          <cell r="K116" t="str">
            <v>資単P.117</v>
          </cell>
        </row>
        <row r="117">
          <cell r="A117" t="str">
            <v>T3594</v>
          </cell>
          <cell r="B117" t="str">
            <v>電力料金(電気税含まず)</v>
          </cell>
          <cell r="C117" t="str">
            <v>臨時低圧</v>
          </cell>
          <cell r="D117" t="str">
            <v>kwh</v>
          </cell>
          <cell r="E117">
            <v>11.81</v>
          </cell>
          <cell r="F117" t="str">
            <v>T3594</v>
          </cell>
          <cell r="G117" t="str">
            <v>資単P.171</v>
          </cell>
          <cell r="H117">
            <v>11.81</v>
          </cell>
          <cell r="I117" t="str">
            <v>T3594</v>
          </cell>
          <cell r="J117" t="str">
            <v>資単P.171</v>
          </cell>
          <cell r="K117" t="str">
            <v>資単P.171</v>
          </cell>
        </row>
        <row r="118">
          <cell r="A118" t="str">
            <v>T3663</v>
          </cell>
          <cell r="B118" t="str">
            <v>ﾀﾞｲﾔﾓﾝﾄﾞﾌﾞﾚｰﾄﾞ</v>
          </cell>
          <cell r="C118" t="str">
            <v>径56cm</v>
          </cell>
          <cell r="D118" t="str">
            <v>枚</v>
          </cell>
          <cell r="E118">
            <v>90600</v>
          </cell>
          <cell r="F118" t="str">
            <v>T3663</v>
          </cell>
          <cell r="G118" t="str">
            <v>資単P.130</v>
          </cell>
          <cell r="H118">
            <v>90600</v>
          </cell>
          <cell r="I118" t="str">
            <v>T3663</v>
          </cell>
          <cell r="J118" t="str">
            <v>資単P.130</v>
          </cell>
          <cell r="K118" t="str">
            <v>資単P.130</v>
          </cell>
        </row>
        <row r="119">
          <cell r="A119" t="str">
            <v>T3922</v>
          </cell>
          <cell r="B119" t="str">
            <v>アスファルト合材</v>
          </cell>
          <cell r="C119" t="str">
            <v>密粒度AC13FA</v>
          </cell>
          <cell r="D119" t="str">
            <v>再生材入り</v>
          </cell>
          <cell r="E119" t="str">
            <v>ｔ</v>
          </cell>
          <cell r="F119">
            <v>9300</v>
          </cell>
          <cell r="G119" t="str">
            <v>T3922</v>
          </cell>
          <cell r="H119" t="str">
            <v>資単P.55</v>
          </cell>
          <cell r="I119" t="str">
            <v>T3922</v>
          </cell>
          <cell r="J119" t="str">
            <v>資単P.55</v>
          </cell>
          <cell r="K119" t="str">
            <v>資単P.55</v>
          </cell>
        </row>
        <row r="120">
          <cell r="A120" t="str">
            <v>T3926</v>
          </cell>
          <cell r="B120" t="str">
            <v>アスファルト合材</v>
          </cell>
          <cell r="C120" t="str">
            <v>密粒度AC20FA</v>
          </cell>
          <cell r="D120" t="str">
            <v>再生材入り</v>
          </cell>
          <cell r="E120" t="str">
            <v>ｔ</v>
          </cell>
          <cell r="F120">
            <v>9000</v>
          </cell>
          <cell r="G120" t="str">
            <v>T3926</v>
          </cell>
          <cell r="H120" t="str">
            <v>資単P.55</v>
          </cell>
          <cell r="I120" t="str">
            <v>T3926</v>
          </cell>
          <cell r="J120" t="str">
            <v>資単P.55</v>
          </cell>
          <cell r="K120" t="str">
            <v>資単P.55</v>
          </cell>
        </row>
        <row r="121">
          <cell r="A121" t="str">
            <v>T3932</v>
          </cell>
          <cell r="B121" t="str">
            <v>アスファルト合材</v>
          </cell>
          <cell r="C121" t="str">
            <v>細粒度AC13F</v>
          </cell>
          <cell r="D121" t="str">
            <v>再生材入り</v>
          </cell>
          <cell r="E121" t="str">
            <v>ｔ</v>
          </cell>
          <cell r="F121">
            <v>10300</v>
          </cell>
          <cell r="G121" t="str">
            <v>T3932</v>
          </cell>
          <cell r="H121" t="str">
            <v>資単P.55</v>
          </cell>
          <cell r="I121" t="str">
            <v>T3932</v>
          </cell>
          <cell r="J121" t="str">
            <v>資単P.55</v>
          </cell>
          <cell r="K121" t="str">
            <v>資単P.55</v>
          </cell>
        </row>
        <row r="122">
          <cell r="A122" t="str">
            <v>T3973</v>
          </cell>
          <cell r="B122" t="str">
            <v>生コンクリート</v>
          </cell>
          <cell r="C122" t="str">
            <v>高炉 18-8-40</v>
          </cell>
          <cell r="D122" t="str">
            <v>W/C≦60％</v>
          </cell>
          <cell r="E122" t="str">
            <v>ｍ3</v>
          </cell>
          <cell r="F122">
            <v>9800</v>
          </cell>
          <cell r="G122" t="str">
            <v>T3973</v>
          </cell>
          <cell r="H122" t="str">
            <v>資単P.10</v>
          </cell>
          <cell r="I122" t="str">
            <v>T3973</v>
          </cell>
          <cell r="J122" t="str">
            <v>資単P.10</v>
          </cell>
          <cell r="K122" t="str">
            <v>資単P.10</v>
          </cell>
        </row>
        <row r="123">
          <cell r="A123" t="str">
            <v>T4076</v>
          </cell>
          <cell r="B123" t="str">
            <v>生コンクリート</v>
          </cell>
          <cell r="C123" t="str">
            <v>高炉 18-8-25</v>
          </cell>
          <cell r="D123" t="str">
            <v>W/C≦65％</v>
          </cell>
          <cell r="E123" t="str">
            <v>ｍ3</v>
          </cell>
          <cell r="F123">
            <v>9500</v>
          </cell>
          <cell r="G123" t="str">
            <v>T4076</v>
          </cell>
          <cell r="H123" t="str">
            <v>資単P.9</v>
          </cell>
          <cell r="I123" t="str">
            <v>H19</v>
          </cell>
          <cell r="J123" t="str">
            <v>T4076</v>
          </cell>
          <cell r="K123" t="str">
            <v>資単P.9</v>
          </cell>
          <cell r="L123" t="str">
            <v>H19</v>
          </cell>
        </row>
        <row r="124">
          <cell r="A124" t="str">
            <v>T4027</v>
          </cell>
          <cell r="B124" t="str">
            <v>生コンクリート</v>
          </cell>
          <cell r="C124" t="str">
            <v>高炉 18-8-40</v>
          </cell>
          <cell r="D124" t="str">
            <v>W/C≦65％</v>
          </cell>
          <cell r="E124" t="str">
            <v>ｍ3</v>
          </cell>
          <cell r="F124">
            <v>9500</v>
          </cell>
          <cell r="G124" t="str">
            <v>T4027</v>
          </cell>
          <cell r="H124" t="str">
            <v>資単P.10</v>
          </cell>
          <cell r="I124" t="str">
            <v>H19</v>
          </cell>
          <cell r="J124" t="str">
            <v>T4027</v>
          </cell>
          <cell r="K124" t="str">
            <v>資単P.10</v>
          </cell>
          <cell r="L124" t="str">
            <v>H19</v>
          </cell>
        </row>
        <row r="125">
          <cell r="A125" t="str">
            <v>T4028</v>
          </cell>
          <cell r="B125" t="str">
            <v>生コンクリート</v>
          </cell>
          <cell r="C125" t="str">
            <v>高炉 18-12-25</v>
          </cell>
          <cell r="D125" t="str">
            <v>W/C≦65％</v>
          </cell>
          <cell r="E125" t="str">
            <v>ｍ3</v>
          </cell>
          <cell r="F125">
            <v>9500</v>
          </cell>
          <cell r="G125" t="str">
            <v>T4028</v>
          </cell>
          <cell r="H125" t="str">
            <v>資単P.10</v>
          </cell>
          <cell r="I125" t="str">
            <v>T4028</v>
          </cell>
          <cell r="J125" t="str">
            <v>資単P.10</v>
          </cell>
          <cell r="K125" t="str">
            <v>資単P.10</v>
          </cell>
        </row>
        <row r="126">
          <cell r="A126" t="str">
            <v>T4029</v>
          </cell>
          <cell r="B126" t="str">
            <v>生コンクリート</v>
          </cell>
          <cell r="C126" t="str">
            <v>高炉 18-12-40</v>
          </cell>
          <cell r="D126" t="str">
            <v>W/C≦65％</v>
          </cell>
          <cell r="E126" t="str">
            <v>ｍ3</v>
          </cell>
          <cell r="F126">
            <v>9500</v>
          </cell>
          <cell r="G126" t="str">
            <v>T4029</v>
          </cell>
          <cell r="H126" t="str">
            <v>資単P.11</v>
          </cell>
          <cell r="I126" t="str">
            <v>T4029</v>
          </cell>
          <cell r="J126" t="str">
            <v>資単P.11</v>
          </cell>
          <cell r="K126" t="str">
            <v>資単P.11</v>
          </cell>
        </row>
        <row r="127">
          <cell r="A127" t="str">
            <v>T4041</v>
          </cell>
          <cell r="B127" t="str">
            <v>砂</v>
          </cell>
          <cell r="C127" t="str">
            <v>（細目,荒目）</v>
          </cell>
          <cell r="D127" t="str">
            <v>ｍ3</v>
          </cell>
          <cell r="E127">
            <v>3900</v>
          </cell>
          <cell r="F127" t="str">
            <v>T4041</v>
          </cell>
          <cell r="G127" t="str">
            <v>資単P.45</v>
          </cell>
          <cell r="H127">
            <v>3900</v>
          </cell>
          <cell r="I127" t="str">
            <v>T4041</v>
          </cell>
          <cell r="J127" t="str">
            <v>資単P.45</v>
          </cell>
          <cell r="K127" t="str">
            <v>資単P.45</v>
          </cell>
        </row>
        <row r="128">
          <cell r="A128" t="str">
            <v>T4043</v>
          </cell>
          <cell r="B128" t="str">
            <v>詰石</v>
          </cell>
          <cell r="C128" t="str">
            <v>15-25cm</v>
          </cell>
          <cell r="D128" t="str">
            <v>ｍ3</v>
          </cell>
          <cell r="E128">
            <v>3400</v>
          </cell>
          <cell r="F128" t="str">
            <v>T4043</v>
          </cell>
          <cell r="G128" t="str">
            <v>資単P.54</v>
          </cell>
          <cell r="H128">
            <v>3400</v>
          </cell>
          <cell r="I128" t="str">
            <v>T4043</v>
          </cell>
          <cell r="J128" t="str">
            <v>資単P.54</v>
          </cell>
          <cell r="K128" t="str">
            <v>資単P.54</v>
          </cell>
        </row>
        <row r="129">
          <cell r="A129" t="str">
            <v>T4047</v>
          </cell>
          <cell r="B129" t="str">
            <v>クラッシャラン</v>
          </cell>
          <cell r="C129" t="str">
            <v>(C-30)</v>
          </cell>
          <cell r="D129" t="str">
            <v>ｍ3</v>
          </cell>
          <cell r="E129">
            <v>2600</v>
          </cell>
          <cell r="F129" t="str">
            <v>T4047</v>
          </cell>
          <cell r="G129" t="str">
            <v>資単P.45</v>
          </cell>
          <cell r="H129">
            <v>2600</v>
          </cell>
          <cell r="I129" t="str">
            <v>T4047</v>
          </cell>
          <cell r="J129" t="str">
            <v>資単P.45</v>
          </cell>
          <cell r="K129" t="str">
            <v>資単P.45</v>
          </cell>
        </row>
        <row r="130">
          <cell r="A130" t="str">
            <v>T4048</v>
          </cell>
          <cell r="B130" t="str">
            <v>クラッシャラン</v>
          </cell>
          <cell r="C130" t="str">
            <v>(C-40)</v>
          </cell>
          <cell r="D130" t="str">
            <v>ｍ3</v>
          </cell>
          <cell r="E130">
            <v>2500</v>
          </cell>
          <cell r="F130" t="str">
            <v>T4048</v>
          </cell>
          <cell r="G130" t="str">
            <v>資単P.45</v>
          </cell>
          <cell r="H130">
            <v>2500</v>
          </cell>
          <cell r="I130" t="str">
            <v>T4048</v>
          </cell>
          <cell r="J130" t="str">
            <v>資単P.45</v>
          </cell>
          <cell r="K130" t="str">
            <v>資単P.45</v>
          </cell>
        </row>
        <row r="131">
          <cell r="A131" t="str">
            <v>T4050</v>
          </cell>
          <cell r="B131" t="str">
            <v>粒度調整砕石</v>
          </cell>
          <cell r="C131" t="str">
            <v>(M-30)</v>
          </cell>
          <cell r="D131" t="str">
            <v>ｍ3</v>
          </cell>
          <cell r="E131">
            <v>2900</v>
          </cell>
          <cell r="F131" t="str">
            <v>T4050</v>
          </cell>
          <cell r="G131" t="str">
            <v>資単P.45</v>
          </cell>
          <cell r="H131">
            <v>2900</v>
          </cell>
          <cell r="I131" t="str">
            <v>T4050</v>
          </cell>
          <cell r="J131" t="str">
            <v>資単P.45</v>
          </cell>
          <cell r="K131" t="str">
            <v>資単P.45</v>
          </cell>
        </row>
        <row r="132">
          <cell r="A132" t="str">
            <v>T4051</v>
          </cell>
          <cell r="B132" t="str">
            <v>粒度調整砕石</v>
          </cell>
          <cell r="C132" t="str">
            <v>(M-40)</v>
          </cell>
          <cell r="D132" t="str">
            <v>ｍ3</v>
          </cell>
          <cell r="E132">
            <v>2800</v>
          </cell>
          <cell r="F132" t="str">
            <v>T4051</v>
          </cell>
          <cell r="G132" t="str">
            <v>資単P.45</v>
          </cell>
          <cell r="H132">
            <v>2800</v>
          </cell>
          <cell r="I132" t="str">
            <v>T4051</v>
          </cell>
          <cell r="J132" t="str">
            <v>資単P.45</v>
          </cell>
          <cell r="K132" t="str">
            <v>資単P.45</v>
          </cell>
        </row>
        <row r="133">
          <cell r="A133" t="str">
            <v>T4057</v>
          </cell>
          <cell r="B133" t="str">
            <v>砕石3号</v>
          </cell>
          <cell r="C133" t="str">
            <v>30-40mm</v>
          </cell>
          <cell r="D133" t="str">
            <v>ｍ3</v>
          </cell>
          <cell r="E133">
            <v>3250</v>
          </cell>
          <cell r="F133" t="str">
            <v>T4057</v>
          </cell>
          <cell r="G133" t="str">
            <v>資単P.45</v>
          </cell>
          <cell r="H133">
            <v>3250</v>
          </cell>
          <cell r="I133" t="str">
            <v>T4057</v>
          </cell>
          <cell r="J133" t="str">
            <v>資単P.45</v>
          </cell>
          <cell r="K133" t="str">
            <v>資単P.45</v>
          </cell>
        </row>
        <row r="134">
          <cell r="A134" t="str">
            <v>T4090</v>
          </cell>
          <cell r="B134" t="str">
            <v>再生砕石</v>
          </cell>
          <cell r="C134" t="str">
            <v>(RC-40)</v>
          </cell>
          <cell r="D134" t="str">
            <v>ｍ3</v>
          </cell>
          <cell r="E134">
            <v>2400</v>
          </cell>
          <cell r="F134" t="str">
            <v>T4090</v>
          </cell>
          <cell r="G134" t="str">
            <v>資単P.45</v>
          </cell>
          <cell r="H134">
            <v>2400</v>
          </cell>
          <cell r="I134" t="str">
            <v>T4090</v>
          </cell>
          <cell r="J134" t="str">
            <v>資単P.45</v>
          </cell>
          <cell r="K134" t="str">
            <v>資単P.45</v>
          </cell>
        </row>
        <row r="135">
          <cell r="A135" t="str">
            <v>T4091</v>
          </cell>
          <cell r="B135" t="str">
            <v>割栗石</v>
          </cell>
          <cell r="C135" t="str">
            <v>5-15cm</v>
          </cell>
          <cell r="D135" t="str">
            <v>ｍ3</v>
          </cell>
          <cell r="E135">
            <v>3100</v>
          </cell>
          <cell r="F135" t="str">
            <v>T4091</v>
          </cell>
          <cell r="G135" t="str">
            <v>資単P.45</v>
          </cell>
          <cell r="H135">
            <v>3100</v>
          </cell>
          <cell r="I135" t="str">
            <v>T4091</v>
          </cell>
          <cell r="J135" t="str">
            <v>資単P.45</v>
          </cell>
          <cell r="K135" t="str">
            <v>資単P.45</v>
          </cell>
        </row>
        <row r="136">
          <cell r="A136" t="str">
            <v>T4237</v>
          </cell>
          <cell r="B136" t="str">
            <v>境界杭　文字入り</v>
          </cell>
          <cell r="C136" t="str">
            <v>10cm×10cm×100cm</v>
          </cell>
          <cell r="D136" t="str">
            <v>本</v>
          </cell>
          <cell r="E136">
            <v>1280</v>
          </cell>
          <cell r="F136">
            <v>1280</v>
          </cell>
          <cell r="G136" t="str">
            <v>T4237</v>
          </cell>
          <cell r="H136" t="str">
            <v>資単P.61</v>
          </cell>
          <cell r="I136">
            <v>1280</v>
          </cell>
          <cell r="J136" t="str">
            <v>T4237</v>
          </cell>
          <cell r="K136" t="str">
            <v>資単P.61</v>
          </cell>
        </row>
        <row r="137">
          <cell r="A137" t="str">
            <v>T4277</v>
          </cell>
          <cell r="B137" t="str">
            <v>コンクリート蓋　T-25</v>
          </cell>
          <cell r="C137" t="str">
            <v>自由勾配側溝用</v>
          </cell>
          <cell r="D137" t="str">
            <v>500用　L=0.5ｍ　；84kg/個</v>
          </cell>
          <cell r="E137" t="str">
            <v>個</v>
          </cell>
          <cell r="F137">
            <v>2160</v>
          </cell>
          <cell r="G137">
            <v>2160</v>
          </cell>
          <cell r="H137" t="str">
            <v>T4277</v>
          </cell>
          <cell r="I137" t="str">
            <v>資単P.67</v>
          </cell>
          <cell r="J137" t="str">
            <v>T4277</v>
          </cell>
          <cell r="K137" t="str">
            <v>資単P.67</v>
          </cell>
        </row>
        <row r="138">
          <cell r="A138" t="str">
            <v>T4278</v>
          </cell>
          <cell r="B138" t="str">
            <v>コンクリート蓋　T-25</v>
          </cell>
          <cell r="C138" t="str">
            <v>自由勾配側溝用</v>
          </cell>
          <cell r="D138" t="str">
            <v>600用　L=0.5ｍ　；111kg/個</v>
          </cell>
          <cell r="E138" t="str">
            <v>個</v>
          </cell>
          <cell r="F138">
            <v>2950</v>
          </cell>
          <cell r="G138">
            <v>2950</v>
          </cell>
          <cell r="H138" t="str">
            <v>T4278</v>
          </cell>
          <cell r="I138" t="str">
            <v>資単P.67</v>
          </cell>
          <cell r="J138" t="str">
            <v>T4278</v>
          </cell>
          <cell r="K138" t="str">
            <v>資単P.67</v>
          </cell>
        </row>
        <row r="139">
          <cell r="A139" t="str">
            <v>T4324</v>
          </cell>
          <cell r="B139" t="str">
            <v>ベンチフリュームＵ-600</v>
          </cell>
          <cell r="C139" t="str">
            <v>600×380×2000</v>
          </cell>
          <cell r="D139" t="str">
            <v>JIS　A5372　；66kg</v>
          </cell>
          <cell r="E139" t="str">
            <v>ｍ</v>
          </cell>
          <cell r="F139">
            <v>1480</v>
          </cell>
          <cell r="G139">
            <v>1480</v>
          </cell>
          <cell r="H139" t="str">
            <v>T4324</v>
          </cell>
          <cell r="I139" t="str">
            <v>資単P.67</v>
          </cell>
          <cell r="J139" t="str">
            <v>T4324</v>
          </cell>
          <cell r="K139" t="str">
            <v>資単P.67</v>
          </cell>
        </row>
        <row r="140">
          <cell r="A140" t="str">
            <v>T4364</v>
          </cell>
          <cell r="B140" t="str">
            <v>ヒューム管（外圧管2種B形管）</v>
          </cell>
          <cell r="C140" t="str">
            <v>φ=300mm　L=2.0m</v>
          </cell>
          <cell r="D140" t="str">
            <v>ｍ</v>
          </cell>
          <cell r="E140">
            <v>4010</v>
          </cell>
          <cell r="F140">
            <v>4010</v>
          </cell>
          <cell r="G140" t="str">
            <v>T4364</v>
          </cell>
          <cell r="H140" t="str">
            <v>資単P.72</v>
          </cell>
          <cell r="I140">
            <v>4010</v>
          </cell>
          <cell r="J140" t="str">
            <v>T4364</v>
          </cell>
          <cell r="K140" t="str">
            <v>資単P.72</v>
          </cell>
        </row>
        <row r="141">
          <cell r="A141" t="str">
            <v>T4369</v>
          </cell>
          <cell r="B141" t="str">
            <v>ヒューム管（外圧管2種B形管）</v>
          </cell>
          <cell r="C141" t="str">
            <v>φ=600mm　L=2.43m</v>
          </cell>
          <cell r="D141" t="str">
            <v>ｍ</v>
          </cell>
          <cell r="E141">
            <v>11200</v>
          </cell>
          <cell r="F141">
            <v>11200</v>
          </cell>
          <cell r="G141" t="str">
            <v>T4369</v>
          </cell>
          <cell r="H141" t="str">
            <v>資単P.72</v>
          </cell>
          <cell r="I141">
            <v>11200</v>
          </cell>
          <cell r="J141" t="str">
            <v>T4369</v>
          </cell>
          <cell r="K141" t="str">
            <v>資単P.72</v>
          </cell>
        </row>
        <row r="142">
          <cell r="A142" t="str">
            <v>T4386</v>
          </cell>
          <cell r="B142" t="str">
            <v>Ｌ形側溝</v>
          </cell>
          <cell r="C142" t="str">
            <v>250Ｂ型　；59kg</v>
          </cell>
          <cell r="D142" t="str">
            <v>ｍ</v>
          </cell>
          <cell r="E142">
            <v>1790</v>
          </cell>
          <cell r="F142">
            <v>1790</v>
          </cell>
          <cell r="G142" t="str">
            <v>T4386</v>
          </cell>
          <cell r="H142" t="str">
            <v>資単P.64</v>
          </cell>
          <cell r="I142">
            <v>1790</v>
          </cell>
          <cell r="J142" t="str">
            <v>T4386</v>
          </cell>
          <cell r="K142" t="str">
            <v>資単P.64</v>
          </cell>
        </row>
        <row r="143">
          <cell r="A143" t="str">
            <v>T4509</v>
          </cell>
          <cell r="B143" t="str">
            <v>異形棒鋼(SD345）</v>
          </cell>
          <cell r="C143" t="str">
            <v>径10mm</v>
          </cell>
          <cell r="D143" t="str">
            <v>ｔ</v>
          </cell>
          <cell r="E143">
            <v>82000</v>
          </cell>
          <cell r="F143" t="str">
            <v>T4509</v>
          </cell>
          <cell r="G143" t="str">
            <v>資単P.80</v>
          </cell>
          <cell r="H143">
            <v>82000</v>
          </cell>
          <cell r="I143" t="str">
            <v>T4509</v>
          </cell>
          <cell r="J143" t="str">
            <v>資単P.80</v>
          </cell>
          <cell r="K143" t="str">
            <v>資単P.80</v>
          </cell>
        </row>
        <row r="144">
          <cell r="A144" t="str">
            <v>T4510</v>
          </cell>
          <cell r="B144" t="str">
            <v>異形棒鋼(SD345）</v>
          </cell>
          <cell r="C144" t="str">
            <v>径13mm</v>
          </cell>
          <cell r="D144" t="str">
            <v>ｔ</v>
          </cell>
          <cell r="E144">
            <v>65500</v>
          </cell>
          <cell r="F144" t="str">
            <v>T4510</v>
          </cell>
          <cell r="G144" t="str">
            <v>資単P.80</v>
          </cell>
          <cell r="H144">
            <v>65500</v>
          </cell>
          <cell r="I144" t="str">
            <v>T4510</v>
          </cell>
          <cell r="J144" t="str">
            <v>資単P.80</v>
          </cell>
          <cell r="K144" t="str">
            <v>資単P.80</v>
          </cell>
        </row>
        <row r="145">
          <cell r="A145" t="str">
            <v>T4511</v>
          </cell>
          <cell r="B145" t="str">
            <v>異形棒鋼(SD345）</v>
          </cell>
          <cell r="C145" t="str">
            <v>径16～25mm</v>
          </cell>
          <cell r="D145" t="str">
            <v>ｔ</v>
          </cell>
          <cell r="E145">
            <v>63500</v>
          </cell>
          <cell r="F145" t="str">
            <v>T4511</v>
          </cell>
          <cell r="G145" t="str">
            <v>資単P.80</v>
          </cell>
          <cell r="H145">
            <v>63500</v>
          </cell>
          <cell r="I145" t="str">
            <v>T4511</v>
          </cell>
          <cell r="J145" t="str">
            <v>資単P.80</v>
          </cell>
          <cell r="K145" t="str">
            <v>資単P.80</v>
          </cell>
        </row>
        <row r="146">
          <cell r="A146" t="str">
            <v>T4554</v>
          </cell>
          <cell r="B146" t="str">
            <v>フトン籠（♯１０）</v>
          </cell>
          <cell r="C146" t="str">
            <v>網目13cm　50cm×120cm</v>
          </cell>
          <cell r="D146" t="str">
            <v>ｍ</v>
          </cell>
          <cell r="E146">
            <v>1750</v>
          </cell>
          <cell r="F146" t="str">
            <v>T4554</v>
          </cell>
          <cell r="G146" t="str">
            <v>資単P.82</v>
          </cell>
          <cell r="H146">
            <v>1750</v>
          </cell>
          <cell r="I146" t="str">
            <v>T4554</v>
          </cell>
          <cell r="J146" t="str">
            <v>資単P.82</v>
          </cell>
          <cell r="K146" t="str">
            <v>資単P.82</v>
          </cell>
        </row>
        <row r="147">
          <cell r="A147" t="str">
            <v>T4555</v>
          </cell>
          <cell r="B147" t="str">
            <v>フトン籠（♯１０）</v>
          </cell>
          <cell r="C147" t="str">
            <v>網目13cm　60cm×120cm</v>
          </cell>
          <cell r="D147" t="str">
            <v>ｍ</v>
          </cell>
          <cell r="E147">
            <v>1850</v>
          </cell>
          <cell r="F147" t="str">
            <v>T4555</v>
          </cell>
          <cell r="G147" t="str">
            <v>資単P.82</v>
          </cell>
          <cell r="H147">
            <v>1850</v>
          </cell>
          <cell r="I147" t="str">
            <v>T4555</v>
          </cell>
          <cell r="J147" t="str">
            <v>資単P.82</v>
          </cell>
          <cell r="K147" t="str">
            <v>資単P.82</v>
          </cell>
        </row>
        <row r="148">
          <cell r="A148" t="str">
            <v>T5265</v>
          </cell>
          <cell r="B148" t="str">
            <v>目地材</v>
          </cell>
          <cell r="C148" t="str">
            <v>歴青質　ｔ＝10mm</v>
          </cell>
          <cell r="D148" t="str">
            <v>ｍ2</v>
          </cell>
          <cell r="E148">
            <v>810</v>
          </cell>
          <cell r="F148" t="str">
            <v>T5265</v>
          </cell>
          <cell r="G148" t="str">
            <v>資単P.116</v>
          </cell>
          <cell r="H148">
            <v>810</v>
          </cell>
          <cell r="I148" t="str">
            <v>T5265</v>
          </cell>
          <cell r="J148" t="str">
            <v>資単P.116</v>
          </cell>
          <cell r="K148" t="str">
            <v>資単P.116</v>
          </cell>
        </row>
        <row r="149">
          <cell r="A149" t="str">
            <v>T5267</v>
          </cell>
          <cell r="B149" t="str">
            <v>目地材</v>
          </cell>
          <cell r="C149" t="str">
            <v>歴青質　ｔ＝20mm</v>
          </cell>
          <cell r="D149" t="str">
            <v>ｍ2</v>
          </cell>
          <cell r="E149">
            <v>1620</v>
          </cell>
          <cell r="F149" t="str">
            <v>T5267</v>
          </cell>
          <cell r="G149" t="str">
            <v>資単P.116</v>
          </cell>
          <cell r="H149">
            <v>1620</v>
          </cell>
          <cell r="I149" t="str">
            <v>T5267</v>
          </cell>
          <cell r="J149" t="str">
            <v>資単P.116</v>
          </cell>
          <cell r="K149" t="str">
            <v>資単P.116</v>
          </cell>
        </row>
        <row r="150">
          <cell r="A150" t="str">
            <v>T6155</v>
          </cell>
          <cell r="B150" t="str">
            <v>グレーチング蓋　T-25</v>
          </cell>
          <cell r="C150" t="str">
            <v>自由勾配側溝用</v>
          </cell>
          <cell r="D150" t="str">
            <v>500用　L=1.0ｍ　；81.3kg/枚</v>
          </cell>
          <cell r="E150" t="str">
            <v>枚</v>
          </cell>
          <cell r="F150">
            <v>23200</v>
          </cell>
          <cell r="G150">
            <v>23200</v>
          </cell>
          <cell r="H150" t="str">
            <v>T6155</v>
          </cell>
          <cell r="I150" t="str">
            <v>資単P.69</v>
          </cell>
          <cell r="J150" t="str">
            <v>T6155</v>
          </cell>
          <cell r="K150" t="str">
            <v>資単P.69</v>
          </cell>
        </row>
        <row r="151">
          <cell r="A151" t="str">
            <v>T6156</v>
          </cell>
          <cell r="B151" t="str">
            <v>グレーチング蓋　T-25</v>
          </cell>
          <cell r="C151" t="str">
            <v>自由勾配側溝用</v>
          </cell>
          <cell r="D151" t="str">
            <v>600用　L=1.0ｍ　112.5kg/枚</v>
          </cell>
          <cell r="E151" t="str">
            <v>枚</v>
          </cell>
          <cell r="F151">
            <v>32400</v>
          </cell>
          <cell r="G151">
            <v>32400</v>
          </cell>
          <cell r="H151" t="str">
            <v>T6156</v>
          </cell>
          <cell r="I151" t="str">
            <v>資単P.69</v>
          </cell>
          <cell r="J151" t="str">
            <v>T6156</v>
          </cell>
          <cell r="K151" t="str">
            <v>資単P.69</v>
          </cell>
        </row>
        <row r="152">
          <cell r="A152" t="str">
            <v>T6191</v>
          </cell>
          <cell r="B152" t="str">
            <v>Ｕ形溝</v>
          </cell>
          <cell r="C152" t="str">
            <v>PU-300　275kg/本</v>
          </cell>
          <cell r="D152" t="str">
            <v>30cm×30cm×2ｍ</v>
          </cell>
          <cell r="E152" t="str">
            <v>ｍ</v>
          </cell>
          <cell r="F152">
            <v>2830</v>
          </cell>
          <cell r="G152">
            <v>2830</v>
          </cell>
          <cell r="H152" t="str">
            <v>T6191</v>
          </cell>
          <cell r="I152" t="str">
            <v>資単P.64</v>
          </cell>
          <cell r="J152" t="str">
            <v>H19</v>
          </cell>
          <cell r="K152" t="str">
            <v>資単P.64</v>
          </cell>
          <cell r="L152" t="str">
            <v>H19</v>
          </cell>
        </row>
        <row r="153">
          <cell r="A153" t="str">
            <v>T6192</v>
          </cell>
          <cell r="B153" t="str">
            <v>Ｕ形溝</v>
          </cell>
          <cell r="C153" t="str">
            <v>PU-450　464kg/本</v>
          </cell>
          <cell r="D153" t="str">
            <v>45cm×45cm×2ｍ</v>
          </cell>
          <cell r="E153" t="str">
            <v>ｍ</v>
          </cell>
          <cell r="F153">
            <v>4890</v>
          </cell>
          <cell r="G153">
            <v>4890</v>
          </cell>
          <cell r="H153" t="str">
            <v>T6192</v>
          </cell>
          <cell r="I153" t="str">
            <v>資単P.64</v>
          </cell>
          <cell r="J153" t="str">
            <v>T6192</v>
          </cell>
          <cell r="K153" t="str">
            <v>資単P.64</v>
          </cell>
        </row>
        <row r="154">
          <cell r="A154" t="str">
            <v>T6193</v>
          </cell>
          <cell r="B154" t="str">
            <v>Ｕ形溝</v>
          </cell>
          <cell r="C154" t="str">
            <v>PU-600　715kg/本</v>
          </cell>
          <cell r="D154" t="str">
            <v>60cm×60cm×2ｍ</v>
          </cell>
          <cell r="E154" t="str">
            <v>ｍ</v>
          </cell>
          <cell r="F154">
            <v>7500</v>
          </cell>
          <cell r="G154">
            <v>7500</v>
          </cell>
          <cell r="H154" t="str">
            <v>T6193</v>
          </cell>
          <cell r="I154" t="str">
            <v>資単P.64</v>
          </cell>
          <cell r="J154" t="str">
            <v>T6193</v>
          </cell>
          <cell r="K154" t="str">
            <v>資単P.64</v>
          </cell>
        </row>
        <row r="155">
          <cell r="A155" t="str">
            <v>T6356</v>
          </cell>
          <cell r="B155" t="str">
            <v>自由勾配側溝　T-25</v>
          </cell>
          <cell r="C155" t="str">
            <v>50cm×50cm×2ｍ</v>
          </cell>
          <cell r="D155" t="str">
            <v>600kg/本</v>
          </cell>
          <cell r="E155" t="str">
            <v>ｍ</v>
          </cell>
          <cell r="F155">
            <v>4800</v>
          </cell>
          <cell r="G155">
            <v>4800</v>
          </cell>
          <cell r="H155" t="str">
            <v>T6356</v>
          </cell>
          <cell r="I155" t="str">
            <v>資単P.65</v>
          </cell>
          <cell r="J155" t="str">
            <v>T6356</v>
          </cell>
          <cell r="K155" t="str">
            <v>資単P.65</v>
          </cell>
        </row>
        <row r="156">
          <cell r="A156" t="str">
            <v>T6364</v>
          </cell>
          <cell r="B156" t="str">
            <v>自由勾配側溝　T-25</v>
          </cell>
          <cell r="C156" t="str">
            <v>60cm×60cm×2ｍ</v>
          </cell>
          <cell r="D156" t="str">
            <v>760kg/本</v>
          </cell>
          <cell r="E156" t="str">
            <v>ｍ</v>
          </cell>
          <cell r="F156">
            <v>6150</v>
          </cell>
          <cell r="G156">
            <v>6150</v>
          </cell>
          <cell r="H156" t="str">
            <v>T6364</v>
          </cell>
          <cell r="I156" t="str">
            <v>資単P.65</v>
          </cell>
          <cell r="J156" t="str">
            <v>T6364</v>
          </cell>
          <cell r="K156" t="str">
            <v>資単P.65</v>
          </cell>
        </row>
        <row r="157">
          <cell r="A157" t="str">
            <v>T6451</v>
          </cell>
          <cell r="B157" t="str">
            <v>ボックスカルバート（T-25）</v>
          </cell>
          <cell r="C157" t="str">
            <v>600×600×200</v>
          </cell>
          <cell r="D157" t="str">
            <v>ｍ</v>
          </cell>
          <cell r="E157">
            <v>33100</v>
          </cell>
          <cell r="F157">
            <v>33100</v>
          </cell>
          <cell r="G157" t="str">
            <v>T6451</v>
          </cell>
          <cell r="H157" t="str">
            <v>資単P.76</v>
          </cell>
          <cell r="I157">
            <v>33100</v>
          </cell>
          <cell r="J157" t="str">
            <v>T6451</v>
          </cell>
          <cell r="K157" t="str">
            <v>資単P.76</v>
          </cell>
        </row>
        <row r="158">
          <cell r="A158" t="str">
            <v>T6453</v>
          </cell>
          <cell r="B158" t="str">
            <v>ボックスカルバート（T-25）</v>
          </cell>
          <cell r="C158" t="str">
            <v>800×800×200</v>
          </cell>
          <cell r="D158" t="str">
            <v>ｍ</v>
          </cell>
          <cell r="E158">
            <v>41600</v>
          </cell>
          <cell r="F158">
            <v>41600</v>
          </cell>
          <cell r="G158" t="str">
            <v>T6453</v>
          </cell>
          <cell r="H158" t="str">
            <v>資単P.76</v>
          </cell>
          <cell r="I158">
            <v>41600</v>
          </cell>
          <cell r="J158" t="str">
            <v>T6453</v>
          </cell>
          <cell r="K158" t="str">
            <v>資単P.76</v>
          </cell>
        </row>
        <row r="159">
          <cell r="A159" t="str">
            <v>T7653</v>
          </cell>
          <cell r="B159" t="str">
            <v>敷鉄板賃料</v>
          </cell>
          <cell r="C159" t="str">
            <v>7-12箇月</v>
          </cell>
          <cell r="D159" t="str">
            <v>22×1524×6096</v>
          </cell>
          <cell r="E159" t="str">
            <v>枚・日</v>
          </cell>
          <cell r="F159">
            <v>50</v>
          </cell>
          <cell r="G159" t="str">
            <v>T7653</v>
          </cell>
          <cell r="H159" t="str">
            <v>資単P.197</v>
          </cell>
          <cell r="I159" t="str">
            <v>T7653</v>
          </cell>
          <cell r="J159" t="str">
            <v>資単P.197</v>
          </cell>
          <cell r="K159" t="str">
            <v>資単P.197</v>
          </cell>
        </row>
        <row r="160">
          <cell r="A160" t="str">
            <v>T7663</v>
          </cell>
          <cell r="B160" t="str">
            <v>敷鉄板　整備費</v>
          </cell>
          <cell r="C160" t="str">
            <v>7-12箇月</v>
          </cell>
          <cell r="D160" t="str">
            <v>22×1524×6096</v>
          </cell>
          <cell r="E160" t="str">
            <v>枚</v>
          </cell>
          <cell r="F160">
            <v>1000</v>
          </cell>
          <cell r="G160" t="str">
            <v>T7663</v>
          </cell>
          <cell r="H160" t="str">
            <v>資単P.198</v>
          </cell>
          <cell r="I160" t="str">
            <v>T7663</v>
          </cell>
          <cell r="J160" t="str">
            <v>資単P.198</v>
          </cell>
          <cell r="K160" t="str">
            <v>資単P.198</v>
          </cell>
        </row>
        <row r="161">
          <cell r="A161" t="str">
            <v>T9153</v>
          </cell>
          <cell r="B161" t="str">
            <v>鋼管（25A）</v>
          </cell>
          <cell r="C161" t="str">
            <v>ｍ</v>
          </cell>
          <cell r="D161">
            <v>1890</v>
          </cell>
          <cell r="E161">
            <v>1890</v>
          </cell>
          <cell r="F161" t="str">
            <v>T9153</v>
          </cell>
          <cell r="G161" t="str">
            <v>資単P.155</v>
          </cell>
          <cell r="H161">
            <v>1890</v>
          </cell>
          <cell r="I161">
            <v>1890</v>
          </cell>
          <cell r="J161" t="str">
            <v>T9153</v>
          </cell>
          <cell r="K161" t="str">
            <v>資単P.155</v>
          </cell>
        </row>
        <row r="162">
          <cell r="A162" t="str">
            <v>T9351</v>
          </cell>
          <cell r="B162" t="str">
            <v>１号マンホール底版</v>
          </cell>
          <cell r="C162" t="str">
            <v>H=130mm</v>
          </cell>
          <cell r="D162" t="str">
            <v>内径1100mm</v>
          </cell>
          <cell r="E162" t="str">
            <v>個</v>
          </cell>
          <cell r="F162">
            <v>16000</v>
          </cell>
          <cell r="G162">
            <v>16000</v>
          </cell>
          <cell r="H162" t="str">
            <v>T9351</v>
          </cell>
          <cell r="I162" t="str">
            <v>資単P.155</v>
          </cell>
          <cell r="J162" t="str">
            <v>T9351</v>
          </cell>
          <cell r="K162" t="str">
            <v>資単P.155</v>
          </cell>
        </row>
        <row r="163">
          <cell r="A163" t="str">
            <v>T9356</v>
          </cell>
          <cell r="B163" t="str">
            <v>１号マンホールく体</v>
          </cell>
          <cell r="C163" t="str">
            <v>H=1200mm</v>
          </cell>
          <cell r="D163" t="str">
            <v>内径900mm</v>
          </cell>
          <cell r="E163" t="str">
            <v>個</v>
          </cell>
          <cell r="F163">
            <v>38600</v>
          </cell>
          <cell r="G163">
            <v>38600</v>
          </cell>
          <cell r="H163" t="str">
            <v>T9356</v>
          </cell>
          <cell r="I163" t="str">
            <v>資単P.155</v>
          </cell>
          <cell r="J163" t="str">
            <v>T9356</v>
          </cell>
          <cell r="K163" t="str">
            <v>資単P.155</v>
          </cell>
        </row>
        <row r="164">
          <cell r="A164" t="str">
            <v>T9357</v>
          </cell>
          <cell r="B164" t="str">
            <v>１号マンホールく体</v>
          </cell>
          <cell r="C164" t="str">
            <v>H=1500mm</v>
          </cell>
          <cell r="D164" t="str">
            <v>内径900mm</v>
          </cell>
          <cell r="E164" t="str">
            <v>個</v>
          </cell>
          <cell r="F164">
            <v>47500</v>
          </cell>
          <cell r="G164">
            <v>47500</v>
          </cell>
          <cell r="H164" t="str">
            <v>T9357</v>
          </cell>
          <cell r="I164" t="str">
            <v>資単P.155</v>
          </cell>
          <cell r="J164" t="str">
            <v>T9357</v>
          </cell>
          <cell r="K164" t="str">
            <v>資単P.155</v>
          </cell>
        </row>
        <row r="165">
          <cell r="A165" t="str">
            <v>T9358</v>
          </cell>
          <cell r="B165" t="str">
            <v>１号マンホールく体</v>
          </cell>
          <cell r="C165" t="str">
            <v>H=1800mm</v>
          </cell>
          <cell r="D165" t="str">
            <v>内径900mm</v>
          </cell>
          <cell r="E165" t="str">
            <v>個</v>
          </cell>
          <cell r="F165">
            <v>56100</v>
          </cell>
          <cell r="G165">
            <v>56100</v>
          </cell>
          <cell r="H165" t="str">
            <v>T9358</v>
          </cell>
          <cell r="I165" t="str">
            <v>資単P.155</v>
          </cell>
          <cell r="J165" t="str">
            <v>T9358</v>
          </cell>
          <cell r="K165" t="str">
            <v>資単P.155</v>
          </cell>
        </row>
        <row r="166">
          <cell r="A166" t="str">
            <v>T9371</v>
          </cell>
          <cell r="B166" t="str">
            <v>１号マンホール直壁</v>
          </cell>
          <cell r="C166" t="str">
            <v>H=600mm</v>
          </cell>
          <cell r="D166" t="str">
            <v>内径900mm</v>
          </cell>
          <cell r="E166" t="str">
            <v>個</v>
          </cell>
          <cell r="F166">
            <v>20400</v>
          </cell>
          <cell r="G166">
            <v>20400</v>
          </cell>
          <cell r="H166" t="str">
            <v>T9371</v>
          </cell>
          <cell r="I166" t="str">
            <v>資単P.155</v>
          </cell>
          <cell r="J166" t="str">
            <v>T9371</v>
          </cell>
          <cell r="K166" t="str">
            <v>資単P.155</v>
          </cell>
        </row>
        <row r="167">
          <cell r="A167" t="str">
            <v>T9372</v>
          </cell>
          <cell r="B167" t="str">
            <v>１号マンホール直壁</v>
          </cell>
          <cell r="C167" t="str">
            <v>H=900mm</v>
          </cell>
          <cell r="D167" t="str">
            <v>内径900mm</v>
          </cell>
          <cell r="E167" t="str">
            <v>個</v>
          </cell>
          <cell r="F167">
            <v>29400</v>
          </cell>
          <cell r="G167">
            <v>29400</v>
          </cell>
          <cell r="H167" t="str">
            <v>T9372</v>
          </cell>
          <cell r="I167" t="str">
            <v>資単P.155</v>
          </cell>
          <cell r="J167" t="str">
            <v>T9372</v>
          </cell>
          <cell r="K167" t="str">
            <v>資単P.155</v>
          </cell>
        </row>
        <row r="168">
          <cell r="A168" t="str">
            <v>T9373</v>
          </cell>
          <cell r="B168" t="str">
            <v>１号マンホール直壁</v>
          </cell>
          <cell r="C168" t="str">
            <v>H=1200mm</v>
          </cell>
          <cell r="D168" t="str">
            <v>内径900mm</v>
          </cell>
          <cell r="E168" t="str">
            <v>個</v>
          </cell>
          <cell r="F168">
            <v>37900</v>
          </cell>
          <cell r="G168">
            <v>37900</v>
          </cell>
          <cell r="H168" t="str">
            <v>T9373</v>
          </cell>
          <cell r="I168" t="str">
            <v>資単P.155</v>
          </cell>
          <cell r="J168" t="str">
            <v>T9373</v>
          </cell>
          <cell r="K168" t="str">
            <v>資単P.155</v>
          </cell>
        </row>
        <row r="169">
          <cell r="A169" t="str">
            <v>T9374</v>
          </cell>
          <cell r="B169" t="str">
            <v>１号マンホール直壁</v>
          </cell>
          <cell r="C169" t="str">
            <v>H=1500mm</v>
          </cell>
          <cell r="D169" t="str">
            <v>内径900mm</v>
          </cell>
          <cell r="E169" t="str">
            <v>個</v>
          </cell>
          <cell r="F169">
            <v>46600</v>
          </cell>
          <cell r="G169">
            <v>46600</v>
          </cell>
          <cell r="H169" t="str">
            <v>T9374</v>
          </cell>
          <cell r="I169" t="str">
            <v>資単P.155</v>
          </cell>
          <cell r="J169" t="str">
            <v>T9374</v>
          </cell>
          <cell r="K169" t="str">
            <v>資単P.155</v>
          </cell>
        </row>
        <row r="170">
          <cell r="A170" t="str">
            <v>T9375</v>
          </cell>
          <cell r="B170" t="str">
            <v>１号マンホール直壁</v>
          </cell>
          <cell r="C170" t="str">
            <v>H=1800mm</v>
          </cell>
          <cell r="D170" t="str">
            <v>内径900mm</v>
          </cell>
          <cell r="E170" t="str">
            <v>個</v>
          </cell>
          <cell r="F170">
            <v>55500</v>
          </cell>
          <cell r="G170">
            <v>55500</v>
          </cell>
          <cell r="H170" t="str">
            <v>T9375</v>
          </cell>
          <cell r="I170" t="str">
            <v>資単P.155</v>
          </cell>
          <cell r="J170" t="str">
            <v>T9375</v>
          </cell>
          <cell r="K170" t="str">
            <v>資単P.155</v>
          </cell>
        </row>
        <row r="171">
          <cell r="A171" t="str">
            <v>T9396</v>
          </cell>
          <cell r="B171" t="str">
            <v>１号マンホール斜壁</v>
          </cell>
          <cell r="C171" t="str">
            <v>H=300mm</v>
          </cell>
          <cell r="D171" t="str">
            <v>内径600～900mm</v>
          </cell>
          <cell r="E171" t="str">
            <v>個</v>
          </cell>
          <cell r="F171">
            <v>15400</v>
          </cell>
          <cell r="G171">
            <v>15400</v>
          </cell>
          <cell r="H171" t="str">
            <v>T9396</v>
          </cell>
          <cell r="I171" t="str">
            <v>資単P.155</v>
          </cell>
          <cell r="J171" t="str">
            <v>T9396</v>
          </cell>
          <cell r="K171" t="str">
            <v>資単P.155</v>
          </cell>
        </row>
        <row r="172">
          <cell r="A172" t="str">
            <v>T9399</v>
          </cell>
          <cell r="B172" t="str">
            <v>１号マンホール斜壁</v>
          </cell>
          <cell r="C172" t="str">
            <v>H=450mm</v>
          </cell>
          <cell r="D172" t="str">
            <v>内径600～900mm</v>
          </cell>
          <cell r="E172" t="str">
            <v>個</v>
          </cell>
          <cell r="F172">
            <v>20900</v>
          </cell>
          <cell r="G172">
            <v>20900</v>
          </cell>
          <cell r="H172" t="str">
            <v>T9399</v>
          </cell>
          <cell r="I172" t="str">
            <v>資単P.155</v>
          </cell>
          <cell r="J172" t="str">
            <v>T9399</v>
          </cell>
          <cell r="K172" t="str">
            <v>資単P.155</v>
          </cell>
        </row>
        <row r="173">
          <cell r="A173" t="str">
            <v>T9400</v>
          </cell>
          <cell r="B173" t="str">
            <v>１号マンホール斜壁</v>
          </cell>
          <cell r="C173" t="str">
            <v>H=600mm</v>
          </cell>
          <cell r="D173" t="str">
            <v>内径600～900mm</v>
          </cell>
          <cell r="E173" t="str">
            <v>個</v>
          </cell>
          <cell r="F173">
            <v>26000</v>
          </cell>
          <cell r="G173">
            <v>26000</v>
          </cell>
          <cell r="H173" t="str">
            <v>T9400</v>
          </cell>
          <cell r="I173" t="str">
            <v>資単P.156</v>
          </cell>
          <cell r="J173" t="str">
            <v>T9400</v>
          </cell>
          <cell r="K173" t="str">
            <v>資単P.156</v>
          </cell>
        </row>
        <row r="174">
          <cell r="A174" t="str">
            <v>T9404</v>
          </cell>
          <cell r="B174" t="str">
            <v>3号マンホール斜壁</v>
          </cell>
          <cell r="C174" t="str">
            <v>H=300mm</v>
          </cell>
          <cell r="D174" t="str">
            <v>内径900～1500mm</v>
          </cell>
          <cell r="E174" t="str">
            <v>個</v>
          </cell>
          <cell r="F174">
            <v>53200</v>
          </cell>
          <cell r="G174">
            <v>53200</v>
          </cell>
          <cell r="H174" t="str">
            <v>T9404</v>
          </cell>
          <cell r="I174" t="str">
            <v>資単P.156</v>
          </cell>
          <cell r="J174" t="str">
            <v>T9404</v>
          </cell>
          <cell r="K174" t="str">
            <v>資単P.156</v>
          </cell>
        </row>
        <row r="175">
          <cell r="A175" t="str">
            <v>T9405</v>
          </cell>
          <cell r="B175" t="str">
            <v>調整リング</v>
          </cell>
          <cell r="C175" t="str">
            <v>H=50mm</v>
          </cell>
          <cell r="D175" t="str">
            <v>内径600mm</v>
          </cell>
          <cell r="E175" t="str">
            <v>個</v>
          </cell>
          <cell r="F175">
            <v>3400</v>
          </cell>
          <cell r="G175">
            <v>3400</v>
          </cell>
          <cell r="H175" t="str">
            <v>T9405</v>
          </cell>
          <cell r="I175" t="str">
            <v>資単P.157</v>
          </cell>
          <cell r="J175" t="str">
            <v>T9405</v>
          </cell>
          <cell r="K175" t="str">
            <v>資単P.157</v>
          </cell>
        </row>
        <row r="176">
          <cell r="A176" t="str">
            <v>T9406</v>
          </cell>
          <cell r="B176" t="str">
            <v>調整リング</v>
          </cell>
          <cell r="C176" t="str">
            <v>H=100mm</v>
          </cell>
          <cell r="D176" t="str">
            <v>内径600mm</v>
          </cell>
          <cell r="E176" t="str">
            <v>個</v>
          </cell>
          <cell r="F176">
            <v>5440</v>
          </cell>
          <cell r="G176">
            <v>5440</v>
          </cell>
          <cell r="H176" t="str">
            <v>T9406</v>
          </cell>
          <cell r="I176" t="str">
            <v>資単P.157</v>
          </cell>
          <cell r="J176" t="str">
            <v>T9406</v>
          </cell>
          <cell r="K176" t="str">
            <v>資単P.157</v>
          </cell>
        </row>
        <row r="177">
          <cell r="A177" t="str">
            <v>T9407</v>
          </cell>
          <cell r="B177" t="str">
            <v>調整リング</v>
          </cell>
          <cell r="C177" t="str">
            <v>H=150mm</v>
          </cell>
          <cell r="D177" t="str">
            <v>内径600mm</v>
          </cell>
          <cell r="E177" t="str">
            <v>個</v>
          </cell>
          <cell r="F177">
            <v>7560</v>
          </cell>
          <cell r="G177">
            <v>7560</v>
          </cell>
          <cell r="H177" t="str">
            <v>T9407</v>
          </cell>
          <cell r="I177" t="str">
            <v>資単P.157</v>
          </cell>
          <cell r="J177" t="str">
            <v>T9407</v>
          </cell>
          <cell r="K177" t="str">
            <v>資単P.157</v>
          </cell>
        </row>
        <row r="178">
          <cell r="A178" t="str">
            <v>T9411</v>
          </cell>
          <cell r="B178" t="str">
            <v>組立式マンホール調整金具</v>
          </cell>
          <cell r="C178" t="str">
            <v>調整高45mmまで</v>
          </cell>
          <cell r="D178" t="str">
            <v>組</v>
          </cell>
          <cell r="E178">
            <v>4500</v>
          </cell>
          <cell r="F178">
            <v>4500</v>
          </cell>
          <cell r="G178" t="str">
            <v>T9411</v>
          </cell>
          <cell r="H178" t="str">
            <v>資単P.157</v>
          </cell>
          <cell r="I178">
            <v>4500</v>
          </cell>
          <cell r="J178" t="str">
            <v>T9411</v>
          </cell>
          <cell r="K178" t="str">
            <v>資単P.157</v>
          </cell>
        </row>
        <row r="179">
          <cell r="A179" t="str">
            <v>T9412</v>
          </cell>
          <cell r="B179" t="str">
            <v>マンホールステップ</v>
          </cell>
          <cell r="C179" t="str">
            <v>幅300mm　（現場打用）</v>
          </cell>
          <cell r="D179" t="str">
            <v>個</v>
          </cell>
          <cell r="E179">
            <v>2130</v>
          </cell>
          <cell r="F179">
            <v>2130</v>
          </cell>
          <cell r="G179" t="str">
            <v>T9412</v>
          </cell>
          <cell r="H179" t="str">
            <v>資単P.157</v>
          </cell>
          <cell r="I179">
            <v>2130</v>
          </cell>
          <cell r="J179" t="str">
            <v>T9412</v>
          </cell>
          <cell r="K179" t="str">
            <v>資単P.157</v>
          </cell>
        </row>
        <row r="180">
          <cell r="A180" t="str">
            <v>T9413</v>
          </cell>
          <cell r="B180" t="str">
            <v>組立式マンホールステップ</v>
          </cell>
          <cell r="C180" t="str">
            <v>幅400mm</v>
          </cell>
          <cell r="D180" t="str">
            <v>個</v>
          </cell>
          <cell r="E180">
            <v>2450</v>
          </cell>
          <cell r="F180">
            <v>2450</v>
          </cell>
          <cell r="G180" t="str">
            <v>T9413</v>
          </cell>
          <cell r="H180" t="str">
            <v>資単P.157</v>
          </cell>
          <cell r="I180">
            <v>2450</v>
          </cell>
          <cell r="J180" t="str">
            <v>T9413</v>
          </cell>
          <cell r="K180" t="str">
            <v>資単P.157</v>
          </cell>
        </row>
        <row r="181">
          <cell r="A181" t="str">
            <v>TAK22</v>
          </cell>
          <cell r="B181" t="str">
            <v>ｱｽﾌｧﾙﾄ廃材処理費</v>
          </cell>
          <cell r="C181" t="str">
            <v>富山市婦中町添島</v>
          </cell>
          <cell r="D181" t="str">
            <v>掘削(中間)</v>
          </cell>
          <cell r="E181" t="str">
            <v>ｍ3</v>
          </cell>
          <cell r="F181">
            <v>940</v>
          </cell>
          <cell r="G181" t="str">
            <v>TAK22</v>
          </cell>
          <cell r="H181" t="str">
            <v>資単P.174</v>
          </cell>
          <cell r="I181" t="str">
            <v>TAK22</v>
          </cell>
          <cell r="J181" t="str">
            <v>資単P.174</v>
          </cell>
          <cell r="K181" t="str">
            <v>資単P.174</v>
          </cell>
        </row>
        <row r="182">
          <cell r="A182" t="str">
            <v>TAK89</v>
          </cell>
          <cell r="B182" t="str">
            <v>ｱｽﾌｧﾙﾄ廃材処理費</v>
          </cell>
          <cell r="C182" t="str">
            <v>高岡市西広上</v>
          </cell>
          <cell r="D182" t="str">
            <v>掘削(中間)</v>
          </cell>
          <cell r="E182" t="str">
            <v>ｍ3</v>
          </cell>
          <cell r="F182">
            <v>2350</v>
          </cell>
          <cell r="G182" t="str">
            <v>TAK89</v>
          </cell>
          <cell r="H182" t="str">
            <v>資単P.172</v>
          </cell>
          <cell r="I182" t="str">
            <v>H20</v>
          </cell>
          <cell r="J182" t="str">
            <v>TAK89</v>
          </cell>
          <cell r="K182" t="str">
            <v>資単P.172</v>
          </cell>
          <cell r="L182" t="str">
            <v>H20</v>
          </cell>
        </row>
        <row r="183">
          <cell r="A183" t="str">
            <v>TC003</v>
          </cell>
          <cell r="B183" t="str">
            <v>生コンクリート</v>
          </cell>
          <cell r="C183" t="str">
            <v>高炉 18-8-25</v>
          </cell>
          <cell r="D183" t="str">
            <v>W/C≦60％</v>
          </cell>
          <cell r="E183" t="str">
            <v>ｍ3</v>
          </cell>
          <cell r="F183">
            <v>10000</v>
          </cell>
          <cell r="G183" t="str">
            <v>TC003</v>
          </cell>
          <cell r="H183" t="str">
            <v>資単P.10</v>
          </cell>
          <cell r="I183" t="str">
            <v>TC003</v>
          </cell>
          <cell r="J183" t="str">
            <v>資単P.10</v>
          </cell>
          <cell r="K183" t="str">
            <v>資単P.10</v>
          </cell>
        </row>
        <row r="184">
          <cell r="A184" t="str">
            <v>TC005</v>
          </cell>
          <cell r="B184" t="str">
            <v>生コンクリート</v>
          </cell>
          <cell r="C184" t="str">
            <v>高炉 18-8-40</v>
          </cell>
          <cell r="D184" t="str">
            <v>W/C≦60％</v>
          </cell>
          <cell r="E184" t="str">
            <v>ｍ3</v>
          </cell>
          <cell r="F184">
            <v>13900</v>
          </cell>
          <cell r="G184" t="str">
            <v>TC005</v>
          </cell>
          <cell r="H184" t="str">
            <v>資単P.10</v>
          </cell>
          <cell r="I184" t="str">
            <v>TC005</v>
          </cell>
          <cell r="J184" t="str">
            <v>資単P.10</v>
          </cell>
          <cell r="K184" t="str">
            <v>資単P.10</v>
          </cell>
        </row>
        <row r="185">
          <cell r="A185" t="str">
            <v>TC010</v>
          </cell>
          <cell r="B185" t="str">
            <v>生コンクリート</v>
          </cell>
          <cell r="C185" t="str">
            <v>高炉 18-12-25</v>
          </cell>
          <cell r="D185" t="str">
            <v>W/C≦60％</v>
          </cell>
          <cell r="E185" t="str">
            <v>ｍ3</v>
          </cell>
          <cell r="F185">
            <v>10000</v>
          </cell>
          <cell r="G185" t="str">
            <v>TC010</v>
          </cell>
          <cell r="H185" t="str">
            <v>資単P.10</v>
          </cell>
          <cell r="I185" t="str">
            <v>TC010</v>
          </cell>
          <cell r="J185" t="str">
            <v>資単P.10</v>
          </cell>
          <cell r="K185" t="str">
            <v>資単P.10</v>
          </cell>
        </row>
        <row r="186">
          <cell r="A186" t="str">
            <v>TC016</v>
          </cell>
          <cell r="B186" t="str">
            <v>生コンクリート</v>
          </cell>
          <cell r="C186" t="str">
            <v>高炉 18-12-40</v>
          </cell>
          <cell r="D186" t="str">
            <v>W/C≦60％</v>
          </cell>
          <cell r="E186" t="str">
            <v>ｍ3</v>
          </cell>
          <cell r="F186">
            <v>9800</v>
          </cell>
          <cell r="G186" t="str">
            <v>TC016</v>
          </cell>
          <cell r="H186" t="str">
            <v>資単P.11</v>
          </cell>
          <cell r="I186" t="str">
            <v>TC016</v>
          </cell>
          <cell r="J186" t="str">
            <v>資単P.11</v>
          </cell>
          <cell r="K186" t="str">
            <v>資単P.11</v>
          </cell>
        </row>
        <row r="187">
          <cell r="A187" t="str">
            <v>TC017</v>
          </cell>
          <cell r="B187" t="str">
            <v>生コンクリート</v>
          </cell>
          <cell r="C187" t="str">
            <v>高炉 21-8-25</v>
          </cell>
          <cell r="D187" t="str">
            <v>W/C≦55％</v>
          </cell>
          <cell r="E187" t="str">
            <v>ｍ3</v>
          </cell>
          <cell r="F187">
            <v>9800</v>
          </cell>
          <cell r="G187" t="str">
            <v>TC017</v>
          </cell>
          <cell r="H187" t="str">
            <v>資単P.11</v>
          </cell>
          <cell r="I187" t="str">
            <v>H19</v>
          </cell>
          <cell r="J187" t="str">
            <v>TC017</v>
          </cell>
          <cell r="K187" t="str">
            <v>資単P.11</v>
          </cell>
          <cell r="L187" t="str">
            <v>H19</v>
          </cell>
        </row>
        <row r="188">
          <cell r="A188" t="str">
            <v>TC025</v>
          </cell>
          <cell r="B188" t="str">
            <v>生コンクリート</v>
          </cell>
          <cell r="C188" t="str">
            <v>高炉 24-12-25</v>
          </cell>
          <cell r="D188" t="str">
            <v>W/C≦55％</v>
          </cell>
          <cell r="E188" t="str">
            <v>ｍ3</v>
          </cell>
          <cell r="F188">
            <v>10300</v>
          </cell>
          <cell r="G188" t="str">
            <v>TC025</v>
          </cell>
          <cell r="H188" t="str">
            <v>資単P.11</v>
          </cell>
          <cell r="I188" t="str">
            <v>TC025</v>
          </cell>
          <cell r="J188" t="str">
            <v>資単P.11</v>
          </cell>
          <cell r="K188" t="str">
            <v>資単P.11</v>
          </cell>
        </row>
        <row r="189">
          <cell r="A189" t="str">
            <v>TC027</v>
          </cell>
          <cell r="B189" t="str">
            <v>生コンクリート</v>
          </cell>
          <cell r="C189" t="str">
            <v>高炉 24-12-40</v>
          </cell>
          <cell r="D189" t="str">
            <v>W/C≦55％</v>
          </cell>
          <cell r="E189" t="str">
            <v>ｍ3</v>
          </cell>
          <cell r="F189">
            <v>10000</v>
          </cell>
          <cell r="G189" t="str">
            <v>TC027</v>
          </cell>
          <cell r="H189" t="str">
            <v>資単P.11</v>
          </cell>
          <cell r="I189" t="str">
            <v>TC027</v>
          </cell>
          <cell r="J189" t="str">
            <v>資単P.11</v>
          </cell>
          <cell r="K189" t="str">
            <v>資単P.11</v>
          </cell>
        </row>
        <row r="190">
          <cell r="A190" t="str">
            <v>TC031</v>
          </cell>
          <cell r="B190" t="str">
            <v>生コンクリート</v>
          </cell>
          <cell r="C190" t="str">
            <v>高炉 曲げ4.5-2.5-40</v>
          </cell>
          <cell r="D190" t="str">
            <v>W/C≦55％</v>
          </cell>
          <cell r="E190" t="str">
            <v>ｍ3</v>
          </cell>
          <cell r="F190">
            <v>11000</v>
          </cell>
          <cell r="G190" t="str">
            <v>TC031</v>
          </cell>
          <cell r="H190" t="str">
            <v>資単P.7</v>
          </cell>
          <cell r="I190" t="str">
            <v>TC031</v>
          </cell>
          <cell r="J190" t="str">
            <v>資単P.7</v>
          </cell>
          <cell r="K190" t="str">
            <v>資単P.7</v>
          </cell>
        </row>
        <row r="191">
          <cell r="A191" t="str">
            <v>TCM22</v>
          </cell>
          <cell r="B191" t="str">
            <v>コンクリート廃材処理費</v>
          </cell>
          <cell r="C191" t="str">
            <v>富山市婦中町添島</v>
          </cell>
          <cell r="D191" t="str">
            <v>無筋(中間)</v>
          </cell>
          <cell r="E191" t="str">
            <v>ｍ3</v>
          </cell>
          <cell r="F191">
            <v>940</v>
          </cell>
          <cell r="G191" t="str">
            <v>TCM22</v>
          </cell>
          <cell r="H191" t="str">
            <v>資単P.181</v>
          </cell>
          <cell r="I191" t="str">
            <v>TCM22</v>
          </cell>
          <cell r="J191" t="str">
            <v>資単P.181</v>
          </cell>
          <cell r="K191" t="str">
            <v>資単P.181</v>
          </cell>
        </row>
        <row r="192">
          <cell r="A192" t="str">
            <v>TCY22</v>
          </cell>
          <cell r="B192" t="str">
            <v>コンクリート廃材処理費</v>
          </cell>
          <cell r="C192" t="str">
            <v>富山市婦中町添島</v>
          </cell>
          <cell r="D192" t="str">
            <v>有筋(中間)</v>
          </cell>
          <cell r="E192" t="str">
            <v>ｍ3</v>
          </cell>
          <cell r="F192">
            <v>1000</v>
          </cell>
          <cell r="G192" t="str">
            <v>TCY22</v>
          </cell>
          <cell r="H192" t="str">
            <v>資単P.179</v>
          </cell>
          <cell r="I192" t="str">
            <v>TCY22</v>
          </cell>
          <cell r="J192" t="str">
            <v>資単P.179</v>
          </cell>
          <cell r="K192" t="str">
            <v>資単P.179</v>
          </cell>
        </row>
        <row r="193">
          <cell r="A193" t="str">
            <v>TCY74</v>
          </cell>
          <cell r="B193" t="str">
            <v>コンクリート廃材処理費</v>
          </cell>
          <cell r="C193" t="str">
            <v>高岡市福岡町土屋</v>
          </cell>
          <cell r="D193" t="str">
            <v>有筋(中間)</v>
          </cell>
          <cell r="E193" t="str">
            <v>ｍ3</v>
          </cell>
          <cell r="F193">
            <v>1250</v>
          </cell>
          <cell r="G193" t="str">
            <v>TCY74</v>
          </cell>
          <cell r="H193" t="str">
            <v>資単P.178</v>
          </cell>
          <cell r="I193" t="str">
            <v>H20</v>
          </cell>
          <cell r="J193" t="str">
            <v>TCY74</v>
          </cell>
          <cell r="K193" t="str">
            <v>資単P.178</v>
          </cell>
          <cell r="L193" t="str">
            <v>H20</v>
          </cell>
        </row>
        <row r="194">
          <cell r="A194" t="str">
            <v>TDE06</v>
          </cell>
          <cell r="B194" t="str">
            <v>汚泥処理費</v>
          </cell>
          <cell r="C194" t="str">
            <v>富山市婦中町吉谷</v>
          </cell>
          <cell r="D194" t="str">
            <v>泥水状(中間)</v>
          </cell>
          <cell r="E194" t="str">
            <v>ｍ3</v>
          </cell>
          <cell r="F194">
            <v>8000</v>
          </cell>
          <cell r="G194" t="str">
            <v>TDE06</v>
          </cell>
          <cell r="H194" t="str">
            <v>資単P.184</v>
          </cell>
          <cell r="I194" t="str">
            <v>TDE06</v>
          </cell>
          <cell r="J194" t="str">
            <v>資単P.184</v>
          </cell>
          <cell r="K194" t="str">
            <v>資単P.184</v>
          </cell>
        </row>
        <row r="195">
          <cell r="A195" t="str">
            <v>TST08</v>
          </cell>
          <cell r="B195" t="str">
            <v>公共用残土　搬入</v>
          </cell>
          <cell r="C195" t="str">
            <v>富山市婦中町吉谷</v>
          </cell>
          <cell r="D195" t="str">
            <v>ｍ3</v>
          </cell>
          <cell r="E195">
            <v>1000</v>
          </cell>
          <cell r="F195" t="str">
            <v>TST08</v>
          </cell>
          <cell r="G195" t="str">
            <v>資単P.187</v>
          </cell>
          <cell r="H195">
            <v>1000</v>
          </cell>
          <cell r="I195" t="str">
            <v>TST08</v>
          </cell>
          <cell r="J195" t="str">
            <v>資単P.187</v>
          </cell>
          <cell r="K195" t="str">
            <v>資単P.187</v>
          </cell>
        </row>
        <row r="198">
          <cell r="A198" t="str">
            <v>農林資単</v>
          </cell>
        </row>
        <row r="199">
          <cell r="A199" t="str">
            <v>N1701</v>
          </cell>
          <cell r="B199" t="str">
            <v>コルゲートパイプ円形1形</v>
          </cell>
          <cell r="C199" t="str">
            <v>φ1200　厚1.6mm　SCP1R</v>
          </cell>
          <cell r="D199" t="str">
            <v>ｍ</v>
          </cell>
          <cell r="E199">
            <v>15400</v>
          </cell>
          <cell r="F199">
            <v>15400</v>
          </cell>
          <cell r="G199" t="str">
            <v>N1701</v>
          </cell>
          <cell r="H199" t="str">
            <v>農林資単P.9</v>
          </cell>
          <cell r="I199">
            <v>15400</v>
          </cell>
          <cell r="J199" t="str">
            <v>N1701</v>
          </cell>
          <cell r="K199" t="str">
            <v>農林資単P.9</v>
          </cell>
        </row>
        <row r="200">
          <cell r="A200" t="str">
            <v>N7934</v>
          </cell>
          <cell r="B200" t="str">
            <v>排水フリューム</v>
          </cell>
          <cell r="C200" t="str">
            <v>深500×幅400；2ｍ</v>
          </cell>
          <cell r="D200" t="str">
            <v>本</v>
          </cell>
          <cell r="E200">
            <v>9330</v>
          </cell>
          <cell r="F200">
            <v>9330</v>
          </cell>
          <cell r="G200" t="str">
            <v>N7934</v>
          </cell>
          <cell r="H200" t="str">
            <v>農林資単P.35</v>
          </cell>
          <cell r="I200">
            <v>9330</v>
          </cell>
          <cell r="J200" t="str">
            <v>N7934</v>
          </cell>
          <cell r="K200" t="str">
            <v>農林資単P.35</v>
          </cell>
        </row>
        <row r="201">
          <cell r="A201" t="str">
            <v>N7939</v>
          </cell>
          <cell r="B201" t="str">
            <v>排水フリューム</v>
          </cell>
          <cell r="C201" t="str">
            <v>深800×幅800；2ｍ</v>
          </cell>
          <cell r="D201" t="str">
            <v>本</v>
          </cell>
          <cell r="E201">
            <v>19400</v>
          </cell>
          <cell r="F201">
            <v>19400</v>
          </cell>
          <cell r="G201" t="str">
            <v>N7939</v>
          </cell>
          <cell r="H201" t="str">
            <v>農林資単P.35</v>
          </cell>
          <cell r="I201">
            <v>19400</v>
          </cell>
          <cell r="J201" t="str">
            <v>N7939</v>
          </cell>
          <cell r="K201" t="str">
            <v>農林資単P.35</v>
          </cell>
        </row>
        <row r="202">
          <cell r="A202" t="str">
            <v>N9900</v>
          </cell>
          <cell r="B202" t="str">
            <v>コルゲートフリュームA形</v>
          </cell>
          <cell r="C202" t="str">
            <v>350×350×1.6mm</v>
          </cell>
          <cell r="D202" t="str">
            <v>ｍ</v>
          </cell>
          <cell r="E202">
            <v>4290</v>
          </cell>
          <cell r="F202">
            <v>4290</v>
          </cell>
          <cell r="G202" t="str">
            <v>N9900</v>
          </cell>
          <cell r="H202" t="str">
            <v>農林資単P.13</v>
          </cell>
          <cell r="I202">
            <v>4290</v>
          </cell>
          <cell r="J202" t="str">
            <v>N9900</v>
          </cell>
          <cell r="K202" t="str">
            <v>農林資単P.13</v>
          </cell>
        </row>
        <row r="203">
          <cell r="A203" t="str">
            <v>N9901</v>
          </cell>
          <cell r="B203" t="str">
            <v>コルゲートフリュームA形</v>
          </cell>
          <cell r="C203" t="str">
            <v>400×400×1.6mm</v>
          </cell>
          <cell r="D203" t="str">
            <v>ｍ</v>
          </cell>
          <cell r="E203">
            <v>4950</v>
          </cell>
          <cell r="F203">
            <v>4950</v>
          </cell>
          <cell r="G203" t="str">
            <v>N9901</v>
          </cell>
          <cell r="H203" t="str">
            <v>農林資単P.13</v>
          </cell>
          <cell r="I203">
            <v>4950</v>
          </cell>
          <cell r="J203" t="str">
            <v>N9901</v>
          </cell>
          <cell r="K203" t="str">
            <v>農林資単P.13</v>
          </cell>
        </row>
        <row r="206">
          <cell r="A206" t="str">
            <v>資単賃料</v>
          </cell>
        </row>
        <row r="207">
          <cell r="A207" t="str">
            <v>T7041</v>
          </cell>
          <cell r="B207" t="str">
            <v>トラッククレーン賃料</v>
          </cell>
          <cell r="C207" t="str">
            <v>油圧式　4.9ｔ吊</v>
          </cell>
          <cell r="D207" t="str">
            <v>日</v>
          </cell>
          <cell r="E207">
            <v>24000</v>
          </cell>
          <cell r="F207" t="str">
            <v>T7041</v>
          </cell>
          <cell r="G207" t="str">
            <v>資単P.190</v>
          </cell>
          <cell r="H207">
            <v>24000</v>
          </cell>
          <cell r="I207" t="str">
            <v>T7041</v>
          </cell>
          <cell r="J207" t="str">
            <v>資単P.190</v>
          </cell>
          <cell r="K207" t="str">
            <v>資単P.190</v>
          </cell>
        </row>
        <row r="208">
          <cell r="A208" t="str">
            <v>T7043</v>
          </cell>
          <cell r="B208" t="str">
            <v>トラッククレーン賃料</v>
          </cell>
          <cell r="C208" t="str">
            <v>油圧式　16ｔ吊</v>
          </cell>
          <cell r="D208" t="str">
            <v>日</v>
          </cell>
          <cell r="E208">
            <v>32800</v>
          </cell>
          <cell r="F208" t="str">
            <v>T7043</v>
          </cell>
          <cell r="G208" t="str">
            <v>資単P.190</v>
          </cell>
          <cell r="H208">
            <v>32800</v>
          </cell>
          <cell r="I208" t="str">
            <v>T7043</v>
          </cell>
          <cell r="J208" t="str">
            <v>資単P.190</v>
          </cell>
          <cell r="K208" t="str">
            <v>資単P.190</v>
          </cell>
        </row>
        <row r="209">
          <cell r="A209" t="str">
            <v>T7044</v>
          </cell>
          <cell r="B209" t="str">
            <v>トラッククレーン賃料</v>
          </cell>
          <cell r="C209" t="str">
            <v>油圧式　20ｔ吊</v>
          </cell>
          <cell r="D209" t="str">
            <v>日</v>
          </cell>
          <cell r="E209">
            <v>34400</v>
          </cell>
          <cell r="F209" t="str">
            <v>T7044</v>
          </cell>
          <cell r="G209" t="str">
            <v>資単P.190</v>
          </cell>
          <cell r="H209">
            <v>34400</v>
          </cell>
          <cell r="I209" t="str">
            <v>T7044</v>
          </cell>
          <cell r="J209" t="str">
            <v>資単P.190</v>
          </cell>
          <cell r="K209" t="str">
            <v>資単P.190</v>
          </cell>
        </row>
        <row r="210">
          <cell r="A210" t="str">
            <v>T7045</v>
          </cell>
          <cell r="B210" t="str">
            <v>トラッククレーン賃料</v>
          </cell>
          <cell r="C210" t="str">
            <v>油圧式　25ｔ吊</v>
          </cell>
          <cell r="D210" t="str">
            <v>日</v>
          </cell>
          <cell r="E210">
            <v>40400</v>
          </cell>
          <cell r="F210" t="str">
            <v>T7045</v>
          </cell>
          <cell r="G210" t="str">
            <v>資単P.190</v>
          </cell>
          <cell r="H210">
            <v>40400</v>
          </cell>
          <cell r="I210" t="str">
            <v>T7045</v>
          </cell>
          <cell r="J210" t="str">
            <v>資単P.190</v>
          </cell>
          <cell r="K210" t="str">
            <v>資単P.190</v>
          </cell>
        </row>
        <row r="211">
          <cell r="A211" t="str">
            <v>T7046</v>
          </cell>
          <cell r="B211" t="str">
            <v>トラッククレーン賃料</v>
          </cell>
          <cell r="C211" t="str">
            <v>油圧式　30ｔ吊</v>
          </cell>
          <cell r="D211" t="str">
            <v>日</v>
          </cell>
          <cell r="E211">
            <v>49600</v>
          </cell>
          <cell r="F211" t="str">
            <v>T7046</v>
          </cell>
          <cell r="G211" t="str">
            <v>資単P.190</v>
          </cell>
          <cell r="H211">
            <v>49600</v>
          </cell>
          <cell r="I211" t="str">
            <v>T7046</v>
          </cell>
          <cell r="J211" t="str">
            <v>資単P.190</v>
          </cell>
          <cell r="K211" t="str">
            <v>資単P.190</v>
          </cell>
        </row>
        <row r="212">
          <cell r="A212" t="str">
            <v>T7048</v>
          </cell>
          <cell r="B212" t="str">
            <v>トラッククレーン賃料</v>
          </cell>
          <cell r="C212" t="str">
            <v>油圧式　45ｔ吊</v>
          </cell>
          <cell r="D212" t="str">
            <v>日</v>
          </cell>
          <cell r="E212">
            <v>66000</v>
          </cell>
          <cell r="F212" t="str">
            <v>T7048</v>
          </cell>
          <cell r="G212" t="str">
            <v>資単P.190</v>
          </cell>
          <cell r="H212">
            <v>66000</v>
          </cell>
          <cell r="I212" t="str">
            <v>T7048</v>
          </cell>
          <cell r="J212" t="str">
            <v>資単P.190</v>
          </cell>
          <cell r="K212" t="str">
            <v>資単P.190</v>
          </cell>
        </row>
        <row r="213">
          <cell r="A213" t="str">
            <v>T7081</v>
          </cell>
          <cell r="B213" t="str">
            <v>ラフテレーンクレーン賃料</v>
          </cell>
          <cell r="C213" t="str">
            <v>油圧式　4.9ｔ吊</v>
          </cell>
          <cell r="D213" t="str">
            <v>日</v>
          </cell>
          <cell r="E213">
            <v>28800</v>
          </cell>
          <cell r="F213" t="str">
            <v>T7081</v>
          </cell>
          <cell r="G213" t="str">
            <v>資単P.190</v>
          </cell>
          <cell r="H213">
            <v>28800</v>
          </cell>
          <cell r="I213" t="str">
            <v>T7081</v>
          </cell>
          <cell r="J213" t="str">
            <v>資単P.190</v>
          </cell>
          <cell r="K213" t="str">
            <v>資単P.190</v>
          </cell>
        </row>
        <row r="214">
          <cell r="A214" t="str">
            <v>T7082</v>
          </cell>
          <cell r="B214" t="str">
            <v>ラフテレーンクレーン賃料</v>
          </cell>
          <cell r="C214" t="str">
            <v>油圧式　7ｔ吊</v>
          </cell>
          <cell r="D214" t="str">
            <v>日</v>
          </cell>
          <cell r="E214">
            <v>31600</v>
          </cell>
          <cell r="F214" t="str">
            <v>T7082</v>
          </cell>
          <cell r="G214" t="str">
            <v>資単P.190</v>
          </cell>
          <cell r="H214">
            <v>31600</v>
          </cell>
          <cell r="I214" t="str">
            <v>T7082</v>
          </cell>
          <cell r="J214" t="str">
            <v>資単P.190</v>
          </cell>
          <cell r="K214" t="str">
            <v>資単P.190</v>
          </cell>
        </row>
        <row r="215">
          <cell r="A215" t="str">
            <v>T7094</v>
          </cell>
          <cell r="B215" t="str">
            <v>ラフテレーンクレーン賃料</v>
          </cell>
          <cell r="C215" t="str">
            <v>油圧式　10ｔ吊</v>
          </cell>
          <cell r="D215" t="str">
            <v>日</v>
          </cell>
          <cell r="E215">
            <v>33200</v>
          </cell>
          <cell r="F215" t="str">
            <v>T7094</v>
          </cell>
          <cell r="G215" t="str">
            <v>資単P.190</v>
          </cell>
          <cell r="H215">
            <v>33200</v>
          </cell>
          <cell r="I215" t="str">
            <v>T7094</v>
          </cell>
          <cell r="J215" t="str">
            <v>資単P.190</v>
          </cell>
          <cell r="K215" t="str">
            <v>資単P.190</v>
          </cell>
        </row>
        <row r="216">
          <cell r="A216" t="str">
            <v>T7084</v>
          </cell>
          <cell r="B216" t="str">
            <v>ラフテレーンクレーン賃料</v>
          </cell>
          <cell r="C216" t="str">
            <v>油圧式　16ｔ吊</v>
          </cell>
          <cell r="D216" t="str">
            <v>日</v>
          </cell>
          <cell r="E216">
            <v>36400</v>
          </cell>
          <cell r="F216" t="str">
            <v>T7084</v>
          </cell>
          <cell r="G216" t="str">
            <v>資単P.190</v>
          </cell>
          <cell r="H216">
            <v>36400</v>
          </cell>
          <cell r="I216" t="str">
            <v>T7084</v>
          </cell>
          <cell r="J216" t="str">
            <v>資単P.190</v>
          </cell>
          <cell r="K216" t="str">
            <v>資単P.190</v>
          </cell>
        </row>
        <row r="217">
          <cell r="A217" t="str">
            <v>T7085</v>
          </cell>
          <cell r="B217" t="str">
            <v>ラフテレーンクレーン賃料</v>
          </cell>
          <cell r="C217" t="str">
            <v>油圧式　20ｔ吊</v>
          </cell>
          <cell r="D217" t="str">
            <v>日</v>
          </cell>
          <cell r="E217">
            <v>35600</v>
          </cell>
          <cell r="F217" t="str">
            <v>T7085</v>
          </cell>
          <cell r="G217" t="str">
            <v>資単P.190</v>
          </cell>
          <cell r="H217">
            <v>35600</v>
          </cell>
          <cell r="I217" t="str">
            <v>T7085</v>
          </cell>
          <cell r="J217" t="str">
            <v>資単P.190</v>
          </cell>
          <cell r="K217" t="str">
            <v>資単P.190</v>
          </cell>
        </row>
        <row r="218">
          <cell r="A218" t="str">
            <v>T7086</v>
          </cell>
          <cell r="B218" t="str">
            <v>ラフテレーンクレーン賃料</v>
          </cell>
          <cell r="C218" t="str">
            <v>油圧式　25ｔ吊</v>
          </cell>
          <cell r="D218" t="str">
            <v>日</v>
          </cell>
          <cell r="E218">
            <v>39600</v>
          </cell>
          <cell r="F218" t="str">
            <v>T7086</v>
          </cell>
          <cell r="G218" t="str">
            <v>資単P.190</v>
          </cell>
          <cell r="H218">
            <v>39600</v>
          </cell>
          <cell r="I218" t="str">
            <v>T7086</v>
          </cell>
          <cell r="J218" t="str">
            <v>資単P.190</v>
          </cell>
          <cell r="K218" t="str">
            <v>資単P.190</v>
          </cell>
        </row>
        <row r="219">
          <cell r="A219" t="str">
            <v>T7087</v>
          </cell>
          <cell r="B219" t="str">
            <v>ラフテレーンクレーン賃料</v>
          </cell>
          <cell r="C219" t="str">
            <v>油圧式　35ｔ吊</v>
          </cell>
          <cell r="D219" t="str">
            <v>日</v>
          </cell>
          <cell r="E219">
            <v>57600</v>
          </cell>
          <cell r="F219" t="str">
            <v>T7087</v>
          </cell>
          <cell r="G219" t="str">
            <v>資単P.190</v>
          </cell>
          <cell r="H219">
            <v>57600</v>
          </cell>
          <cell r="I219" t="str">
            <v>T7087</v>
          </cell>
          <cell r="J219" t="str">
            <v>資単P.190</v>
          </cell>
          <cell r="K219" t="str">
            <v>資単P.190</v>
          </cell>
        </row>
        <row r="220">
          <cell r="A220" t="str">
            <v>T7262</v>
          </cell>
          <cell r="B220" t="str">
            <v>空気圧縮機賃料可燃式エンジン掛</v>
          </cell>
          <cell r="C220" t="str">
            <v>3.5-3.7m3/分</v>
          </cell>
          <cell r="D220" t="str">
            <v>日</v>
          </cell>
          <cell r="E220">
            <v>1430</v>
          </cell>
          <cell r="F220" t="str">
            <v>T7262</v>
          </cell>
          <cell r="G220" t="str">
            <v>資単P.192</v>
          </cell>
          <cell r="H220">
            <v>1430</v>
          </cell>
          <cell r="I220" t="str">
            <v>T7262</v>
          </cell>
          <cell r="J220" t="str">
            <v>資単P.192</v>
          </cell>
          <cell r="K220" t="str">
            <v>資単P.192</v>
          </cell>
        </row>
        <row r="221">
          <cell r="A221" t="str">
            <v>T7281</v>
          </cell>
          <cell r="B221" t="str">
            <v>振動ローラ賃料</v>
          </cell>
          <cell r="C221" t="str">
            <v>ハンドガイド式　0.8-1.1t</v>
          </cell>
          <cell r="D221" t="str">
            <v>日</v>
          </cell>
          <cell r="E221">
            <v>1780</v>
          </cell>
          <cell r="F221" t="str">
            <v>T7281</v>
          </cell>
          <cell r="G221" t="str">
            <v>資単P.193</v>
          </cell>
          <cell r="H221">
            <v>1780</v>
          </cell>
          <cell r="I221" t="str">
            <v>T7281</v>
          </cell>
          <cell r="J221" t="str">
            <v>資単P.193</v>
          </cell>
          <cell r="K221" t="str">
            <v>資単P.193</v>
          </cell>
        </row>
        <row r="222">
          <cell r="A222" t="str">
            <v>T7285</v>
          </cell>
          <cell r="B222" t="str">
            <v>タンパ賃料</v>
          </cell>
          <cell r="C222" t="str">
            <v>60-100kg</v>
          </cell>
          <cell r="D222" t="str">
            <v>日</v>
          </cell>
          <cell r="E222">
            <v>585</v>
          </cell>
          <cell r="F222" t="str">
            <v>T7285</v>
          </cell>
          <cell r="G222" t="str">
            <v>資単P.193</v>
          </cell>
          <cell r="H222">
            <v>585</v>
          </cell>
          <cell r="I222" t="str">
            <v>T7285</v>
          </cell>
          <cell r="J222" t="str">
            <v>資単P.193</v>
          </cell>
          <cell r="K222" t="str">
            <v>資単P.193</v>
          </cell>
        </row>
        <row r="225">
          <cell r="A225" t="str">
            <v>積算基準</v>
          </cell>
        </row>
        <row r="226">
          <cell r="A226" t="str">
            <v>SK001</v>
          </cell>
          <cell r="B226" t="str">
            <v>鋼矢板運搬費</v>
          </cell>
          <cell r="C226" t="str">
            <v>10kmまで</v>
          </cell>
          <cell r="D226" t="str">
            <v>ｔ</v>
          </cell>
          <cell r="E226">
            <v>1010</v>
          </cell>
          <cell r="F226" t="str">
            <v>Ⅰ-2-②-15</v>
          </cell>
          <cell r="G226" t="str">
            <v>ｔ</v>
          </cell>
          <cell r="H226">
            <v>1010</v>
          </cell>
          <cell r="I226" t="str">
            <v>Ⅰ-2-②-15</v>
          </cell>
          <cell r="K226" t="str">
            <v>Ⅰ-2-②-15</v>
          </cell>
        </row>
        <row r="227">
          <cell r="A227" t="str">
            <v>SK002</v>
          </cell>
          <cell r="B227" t="str">
            <v>仮設材積込、取卸し</v>
          </cell>
          <cell r="C227" t="str">
            <v>ｔ</v>
          </cell>
          <cell r="D227">
            <v>3000</v>
          </cell>
          <cell r="E227" t="str">
            <v>Ⅰ-2-②-16</v>
          </cell>
          <cell r="F227" t="str">
            <v>ｔ</v>
          </cell>
          <cell r="G227">
            <v>3000</v>
          </cell>
          <cell r="H227" t="str">
            <v>Ⅰ-2-②-16</v>
          </cell>
          <cell r="K227" t="str">
            <v>Ⅰ-2-②-16</v>
          </cell>
        </row>
        <row r="228">
          <cell r="A228" t="str">
            <v>SK003</v>
          </cell>
          <cell r="B228" t="str">
            <v>右岸：田　2500ｍ2</v>
          </cell>
          <cell r="C228" t="str">
            <v>92,480円×8.2×0.06/12×2500ｍ2×24ヶ月</v>
          </cell>
          <cell r="D228" t="str">
            <v>式</v>
          </cell>
          <cell r="E228">
            <v>227500</v>
          </cell>
          <cell r="F228" t="str">
            <v>式</v>
          </cell>
          <cell r="G228">
            <v>227500</v>
          </cell>
          <cell r="H228">
            <v>227500</v>
          </cell>
        </row>
        <row r="229">
          <cell r="A229" t="str">
            <v>SK004</v>
          </cell>
          <cell r="B229" t="str">
            <v>左岸：山林　2700ｍ2</v>
          </cell>
          <cell r="C229" t="str">
            <v>18,570円×5.7×0.06/12×2700ｍ2×24ヶ月</v>
          </cell>
          <cell r="D229" t="str">
            <v>式</v>
          </cell>
          <cell r="E229">
            <v>34295</v>
          </cell>
          <cell r="F229" t="str">
            <v>式</v>
          </cell>
          <cell r="G229">
            <v>34295</v>
          </cell>
          <cell r="H229">
            <v>34295</v>
          </cell>
        </row>
        <row r="230">
          <cell r="A230" t="str">
            <v>SK005</v>
          </cell>
          <cell r="B230" t="str">
            <v>鉛直遮水工</v>
          </cell>
          <cell r="C230" t="str">
            <v>式</v>
          </cell>
          <cell r="D230">
            <v>5099388</v>
          </cell>
          <cell r="E230" t="str">
            <v>式</v>
          </cell>
          <cell r="F230">
            <v>5099388</v>
          </cell>
          <cell r="G230" t="str">
            <v>式</v>
          </cell>
          <cell r="H230">
            <v>5099388</v>
          </cell>
        </row>
        <row r="231">
          <cell r="A231" t="str">
            <v>SK006</v>
          </cell>
          <cell r="B231" t="str">
            <v>鋼矢板積込、取卸し</v>
          </cell>
          <cell r="C231" t="str">
            <v>復路のみ</v>
          </cell>
          <cell r="D231" t="str">
            <v>ｔ</v>
          </cell>
          <cell r="E231">
            <v>1500</v>
          </cell>
          <cell r="F231" t="str">
            <v>Ⅰ-2-②-16</v>
          </cell>
          <cell r="G231" t="str">
            <v>ｔ</v>
          </cell>
          <cell r="H231">
            <v>1500</v>
          </cell>
          <cell r="I231" t="str">
            <v>Ⅰ-2-②-16</v>
          </cell>
          <cell r="K231" t="str">
            <v>Ⅰ-2-②-16</v>
          </cell>
        </row>
        <row r="235">
          <cell r="A235" t="str">
            <v>見積</v>
          </cell>
        </row>
        <row r="236">
          <cell r="A236" t="str">
            <v>MM001</v>
          </cell>
          <cell r="B236" t="str">
            <v>水密アスファルト</v>
          </cell>
          <cell r="C236" t="str">
            <v>透水係数 1×10^-7cm／ｓec</v>
          </cell>
          <cell r="D236" t="str">
            <v>ｔ</v>
          </cell>
          <cell r="E236">
            <v>20700</v>
          </cell>
          <cell r="F236" t="str">
            <v>見積</v>
          </cell>
          <cell r="G236" t="str">
            <v>ｔ</v>
          </cell>
          <cell r="H236">
            <v>20700</v>
          </cell>
          <cell r="I236" t="str">
            <v>見積</v>
          </cell>
          <cell r="K236" t="str">
            <v>見積</v>
          </cell>
        </row>
        <row r="237">
          <cell r="A237" t="str">
            <v>MM002</v>
          </cell>
          <cell r="B237" t="str">
            <v>水密ｱｽﾌｧﾙﾄ舗装（機械）</v>
          </cell>
          <cell r="C237" t="str">
            <v>機械施工</v>
          </cell>
          <cell r="D237" t="str">
            <v>透水係数 1×10^-7cm／ｓec</v>
          </cell>
          <cell r="E237" t="str">
            <v>ｍ2</v>
          </cell>
          <cell r="F237">
            <v>2410</v>
          </cell>
          <cell r="G237" t="str">
            <v>見積</v>
          </cell>
          <cell r="H237">
            <v>2410</v>
          </cell>
          <cell r="I237" t="str">
            <v>見積</v>
          </cell>
          <cell r="K237" t="str">
            <v>見積</v>
          </cell>
        </row>
        <row r="238">
          <cell r="A238" t="str">
            <v>MM003</v>
          </cell>
          <cell r="B238" t="str">
            <v>遮水シート（舗装面）</v>
          </cell>
          <cell r="C238" t="str">
            <v>As含浸シート</v>
          </cell>
          <cell r="D238" t="str">
            <v>ｔ＝4mm</v>
          </cell>
          <cell r="E238" t="str">
            <v>ｍ2</v>
          </cell>
          <cell r="F238">
            <v>6386</v>
          </cell>
          <cell r="G238">
            <v>4436</v>
          </cell>
          <cell r="H238" t="str">
            <v>見積</v>
          </cell>
          <cell r="I238">
            <v>4436</v>
          </cell>
          <cell r="J238" t="str">
            <v>見積</v>
          </cell>
          <cell r="K238" t="str">
            <v>見積</v>
          </cell>
        </row>
        <row r="239">
          <cell r="A239" t="str">
            <v>MM004</v>
          </cell>
          <cell r="B239" t="str">
            <v>下層遮水シート（平場）</v>
          </cell>
          <cell r="C239" t="str">
            <v>As含浸シート</v>
          </cell>
          <cell r="D239" t="str">
            <v>ｔ＝4mm</v>
          </cell>
          <cell r="E239" t="str">
            <v>ｍ2</v>
          </cell>
          <cell r="F239">
            <v>6386</v>
          </cell>
          <cell r="G239">
            <v>4436</v>
          </cell>
          <cell r="H239" t="str">
            <v>見積</v>
          </cell>
          <cell r="I239">
            <v>4436</v>
          </cell>
          <cell r="J239" t="str">
            <v>見積</v>
          </cell>
          <cell r="K239" t="str">
            <v>見積</v>
          </cell>
        </row>
        <row r="240">
          <cell r="A240" t="str">
            <v>MM005</v>
          </cell>
          <cell r="B240" t="str">
            <v>中間保護マット（平場）</v>
          </cell>
          <cell r="C240" t="str">
            <v>短繊維不織布（10mm）</v>
          </cell>
          <cell r="D240" t="str">
            <v>ｍ2</v>
          </cell>
          <cell r="E240">
            <v>1033</v>
          </cell>
          <cell r="F240">
            <v>550</v>
          </cell>
          <cell r="G240" t="str">
            <v>見積</v>
          </cell>
          <cell r="H240">
            <v>1033</v>
          </cell>
          <cell r="I240">
            <v>550</v>
          </cell>
          <cell r="J240" t="str">
            <v>見積</v>
          </cell>
          <cell r="K240" t="str">
            <v>見積</v>
          </cell>
        </row>
        <row r="241">
          <cell r="A241" t="str">
            <v>MM006</v>
          </cell>
          <cell r="B241" t="str">
            <v>上層遮水シート（平場）</v>
          </cell>
          <cell r="C241" t="str">
            <v>As含浸シート</v>
          </cell>
          <cell r="D241" t="str">
            <v>ｔ＝4mm</v>
          </cell>
          <cell r="E241" t="str">
            <v>ｍ2</v>
          </cell>
          <cell r="F241">
            <v>6477</v>
          </cell>
          <cell r="G241">
            <v>4877</v>
          </cell>
          <cell r="H241" t="str">
            <v>見積</v>
          </cell>
          <cell r="I241">
            <v>4877</v>
          </cell>
          <cell r="J241" t="str">
            <v>見積</v>
          </cell>
          <cell r="K241" t="str">
            <v>見積</v>
          </cell>
        </row>
        <row r="242">
          <cell r="A242" t="str">
            <v>MM007</v>
          </cell>
          <cell r="B242" t="str">
            <v>上端部固定工</v>
          </cell>
          <cell r="C242" t="str">
            <v>アルミフラットバーW30×2</v>
          </cell>
          <cell r="D242" t="str">
            <v>ｍ</v>
          </cell>
          <cell r="E242">
            <v>6820</v>
          </cell>
          <cell r="F242">
            <v>2240</v>
          </cell>
          <cell r="G242" t="str">
            <v>見積</v>
          </cell>
          <cell r="H242">
            <v>6820</v>
          </cell>
          <cell r="I242">
            <v>2240</v>
          </cell>
          <cell r="J242" t="str">
            <v>見積</v>
          </cell>
          <cell r="K242" t="str">
            <v>見積</v>
          </cell>
        </row>
        <row r="243">
          <cell r="A243" t="str">
            <v>MM008</v>
          </cell>
          <cell r="B243" t="str">
            <v>保護舗装手間</v>
          </cell>
          <cell r="C243" t="str">
            <v>機械施工</v>
          </cell>
          <cell r="D243" t="str">
            <v>ｍ2</v>
          </cell>
          <cell r="E243">
            <v>680</v>
          </cell>
          <cell r="F243" t="str">
            <v>見積</v>
          </cell>
          <cell r="G243" t="str">
            <v>ｍ2</v>
          </cell>
          <cell r="H243">
            <v>680</v>
          </cell>
          <cell r="I243" t="str">
            <v>見積</v>
          </cell>
          <cell r="K243" t="str">
            <v>見積</v>
          </cell>
        </row>
        <row r="244">
          <cell r="A244" t="str">
            <v>MM009</v>
          </cell>
          <cell r="B244" t="str">
            <v>飛散防止柵設置</v>
          </cell>
          <cell r="C244" t="str">
            <v>H3000 万能鋼板</v>
          </cell>
          <cell r="D244" t="str">
            <v>L=253ｍ</v>
          </cell>
          <cell r="E244" t="str">
            <v>式</v>
          </cell>
          <cell r="F244">
            <v>2483058</v>
          </cell>
          <cell r="G244">
            <v>1788450</v>
          </cell>
          <cell r="H244" t="str">
            <v>見積</v>
          </cell>
          <cell r="I244">
            <v>1788450</v>
          </cell>
          <cell r="J244" t="str">
            <v>見積</v>
          </cell>
          <cell r="K244" t="str">
            <v>見積</v>
          </cell>
        </row>
        <row r="245">
          <cell r="A245" t="str">
            <v>MM010</v>
          </cell>
          <cell r="B245" t="str">
            <v>ゲート設置</v>
          </cell>
          <cell r="C245" t="str">
            <v>パネルゲートＷ9000</v>
          </cell>
          <cell r="D245" t="str">
            <v>箇所</v>
          </cell>
          <cell r="E245">
            <v>638790</v>
          </cell>
          <cell r="F245">
            <v>467000</v>
          </cell>
          <cell r="G245" t="str">
            <v>見積</v>
          </cell>
          <cell r="H245">
            <v>638790</v>
          </cell>
          <cell r="I245">
            <v>467000</v>
          </cell>
          <cell r="J245" t="str">
            <v>見積</v>
          </cell>
          <cell r="K245" t="str">
            <v>見積</v>
          </cell>
        </row>
        <row r="246">
          <cell r="A246" t="str">
            <v>MM011</v>
          </cell>
          <cell r="B246" t="str">
            <v>自動洗浄機設置工</v>
          </cell>
          <cell r="C246" t="str">
            <v>式</v>
          </cell>
          <cell r="D246">
            <v>9660000</v>
          </cell>
          <cell r="E246">
            <v>9370000</v>
          </cell>
          <cell r="F246" t="str">
            <v>見積</v>
          </cell>
          <cell r="G246" t="str">
            <v>式</v>
          </cell>
          <cell r="H246">
            <v>9660000</v>
          </cell>
          <cell r="I246">
            <v>9370000</v>
          </cell>
          <cell r="J246" t="str">
            <v>見積</v>
          </cell>
          <cell r="K246" t="str">
            <v>見積</v>
          </cell>
        </row>
        <row r="247">
          <cell r="A247" t="str">
            <v>MM012</v>
          </cell>
          <cell r="B247" t="str">
            <v>遮水シート</v>
          </cell>
          <cell r="C247" t="str">
            <v>高密度ポリエチレンシート</v>
          </cell>
          <cell r="D247" t="str">
            <v>ｔ＝1.7mm(内遮光層t=0.2mm）</v>
          </cell>
          <cell r="E247" t="str">
            <v>ｍ2</v>
          </cell>
          <cell r="F247">
            <v>6420</v>
          </cell>
          <cell r="G247">
            <v>2990</v>
          </cell>
          <cell r="H247" t="str">
            <v>見積</v>
          </cell>
          <cell r="I247">
            <v>2990</v>
          </cell>
          <cell r="J247" t="str">
            <v>見積</v>
          </cell>
          <cell r="K247" t="str">
            <v>見積</v>
          </cell>
        </row>
        <row r="248">
          <cell r="A248" t="str">
            <v>MM013</v>
          </cell>
          <cell r="B248" t="str">
            <v>保護マット</v>
          </cell>
          <cell r="C248" t="str">
            <v>短繊維不織布（10mm）</v>
          </cell>
          <cell r="D248" t="str">
            <v>ｔ＝10mm</v>
          </cell>
          <cell r="E248" t="str">
            <v>ｍ2</v>
          </cell>
          <cell r="F248">
            <v>1120</v>
          </cell>
          <cell r="G248">
            <v>750</v>
          </cell>
          <cell r="H248" t="str">
            <v>見積</v>
          </cell>
          <cell r="I248">
            <v>750</v>
          </cell>
          <cell r="J248" t="str">
            <v>見積</v>
          </cell>
          <cell r="K248" t="str">
            <v>見積</v>
          </cell>
        </row>
        <row r="249">
          <cell r="A249" t="str">
            <v>MM014</v>
          </cell>
          <cell r="B249" t="str">
            <v>遮水シート</v>
          </cell>
          <cell r="C249" t="str">
            <v>高密度ポリエチレンシート</v>
          </cell>
          <cell r="D249" t="str">
            <v>ｔ＝1.5mm</v>
          </cell>
          <cell r="E249" t="str">
            <v>ｍ2</v>
          </cell>
          <cell r="F249">
            <v>5750</v>
          </cell>
          <cell r="G249">
            <v>2320</v>
          </cell>
          <cell r="H249" t="str">
            <v>見積</v>
          </cell>
          <cell r="I249">
            <v>2320</v>
          </cell>
          <cell r="J249" t="str">
            <v>見積</v>
          </cell>
          <cell r="K249" t="str">
            <v>見積</v>
          </cell>
        </row>
        <row r="250">
          <cell r="A250" t="str">
            <v>MM015</v>
          </cell>
          <cell r="B250" t="str">
            <v>ジオグリッド</v>
          </cell>
          <cell r="C250" t="str">
            <v>ｍ2</v>
          </cell>
          <cell r="D250">
            <v>1260</v>
          </cell>
          <cell r="E250">
            <v>1260</v>
          </cell>
          <cell r="F250" t="str">
            <v>見積</v>
          </cell>
          <cell r="G250" t="str">
            <v>ｍ2</v>
          </cell>
          <cell r="H250">
            <v>1260</v>
          </cell>
          <cell r="I250">
            <v>1260</v>
          </cell>
          <cell r="J250" t="str">
            <v>見積</v>
          </cell>
          <cell r="K250" t="str">
            <v>見積</v>
          </cell>
        </row>
        <row r="251">
          <cell r="A251" t="str">
            <v>MM0151</v>
          </cell>
          <cell r="B251" t="str">
            <v>安定補助材</v>
          </cell>
          <cell r="C251" t="str">
            <v>ｍ2</v>
          </cell>
          <cell r="D251">
            <v>700</v>
          </cell>
          <cell r="E251">
            <v>700</v>
          </cell>
          <cell r="F251" t="str">
            <v>見積</v>
          </cell>
          <cell r="G251" t="str">
            <v>ｍ2</v>
          </cell>
          <cell r="H251">
            <v>700</v>
          </cell>
          <cell r="I251">
            <v>700</v>
          </cell>
          <cell r="J251" t="str">
            <v>見積</v>
          </cell>
          <cell r="K251" t="str">
            <v>見積</v>
          </cell>
        </row>
        <row r="252">
          <cell r="A252" t="str">
            <v>MM016</v>
          </cell>
          <cell r="B252" t="str">
            <v>壁面材</v>
          </cell>
          <cell r="C252" t="str">
            <v>鋼製型枠</v>
          </cell>
          <cell r="D252" t="str">
            <v>こぼれ防止マット含む</v>
          </cell>
          <cell r="E252" t="str">
            <v>ｍ2</v>
          </cell>
          <cell r="F252">
            <v>10670</v>
          </cell>
          <cell r="G252">
            <v>10670</v>
          </cell>
          <cell r="H252" t="str">
            <v>見積</v>
          </cell>
          <cell r="I252">
            <v>10670</v>
          </cell>
          <cell r="J252" t="str">
            <v>見積</v>
          </cell>
          <cell r="K252" t="str">
            <v>見積</v>
          </cell>
        </row>
        <row r="253">
          <cell r="A253" t="str">
            <v>MM017</v>
          </cell>
          <cell r="B253" t="str">
            <v>トラックスケール本体設置</v>
          </cell>
          <cell r="C253" t="str">
            <v>制御部、表示部共</v>
          </cell>
          <cell r="D253" t="str">
            <v>試運転含む</v>
          </cell>
          <cell r="E253" t="str">
            <v>式</v>
          </cell>
          <cell r="F253">
            <v>2930000</v>
          </cell>
          <cell r="G253">
            <v>2600000</v>
          </cell>
          <cell r="H253" t="str">
            <v>見積</v>
          </cell>
          <cell r="I253">
            <v>2600000</v>
          </cell>
          <cell r="J253" t="str">
            <v>見積</v>
          </cell>
          <cell r="K253" t="str">
            <v>見積</v>
          </cell>
        </row>
        <row r="254">
          <cell r="A254" t="str">
            <v>MM018</v>
          </cell>
          <cell r="B254" t="str">
            <v>保護マット</v>
          </cell>
          <cell r="C254" t="str">
            <v>短繊維不織布（20mm）</v>
          </cell>
          <cell r="D254" t="str">
            <v>ｔ＝20mm</v>
          </cell>
          <cell r="E254" t="str">
            <v>ｍ2</v>
          </cell>
          <cell r="F254">
            <v>2010</v>
          </cell>
          <cell r="G254">
            <v>150</v>
          </cell>
          <cell r="H254" t="str">
            <v>見積</v>
          </cell>
          <cell r="I254">
            <v>150</v>
          </cell>
          <cell r="J254" t="str">
            <v>見積</v>
          </cell>
          <cell r="K254" t="str">
            <v>見積</v>
          </cell>
        </row>
        <row r="255">
          <cell r="A255" t="str">
            <v>MM019</v>
          </cell>
          <cell r="B255" t="str">
            <v>グレーチング蓋</v>
          </cell>
          <cell r="C255" t="str">
            <v>□1000用　T-25</v>
          </cell>
          <cell r="D255" t="str">
            <v>式</v>
          </cell>
          <cell r="E255">
            <v>119680</v>
          </cell>
          <cell r="F255">
            <v>119680</v>
          </cell>
          <cell r="G255" t="str">
            <v>見積</v>
          </cell>
          <cell r="H255">
            <v>119680</v>
          </cell>
          <cell r="I255">
            <v>119680</v>
          </cell>
          <cell r="J255" t="str">
            <v>見積</v>
          </cell>
          <cell r="K255" t="str">
            <v>見積</v>
          </cell>
        </row>
        <row r="256">
          <cell r="A256" t="str">
            <v>MM020</v>
          </cell>
          <cell r="B256" t="str">
            <v>特許料</v>
          </cell>
          <cell r="C256" t="str">
            <v>保護アスファルト</v>
          </cell>
          <cell r="D256" t="str">
            <v>ｍ2</v>
          </cell>
          <cell r="E256">
            <v>300</v>
          </cell>
          <cell r="F256" t="str">
            <v>見積</v>
          </cell>
          <cell r="G256" t="str">
            <v>ｍ2</v>
          </cell>
          <cell r="H256">
            <v>300</v>
          </cell>
          <cell r="I256" t="str">
            <v>見積</v>
          </cell>
          <cell r="K256" t="str">
            <v>見積</v>
          </cell>
        </row>
        <row r="257">
          <cell r="A257" t="str">
            <v>MM021</v>
          </cell>
          <cell r="B257" t="str">
            <v>下層遮水シート（壁面）</v>
          </cell>
          <cell r="C257" t="str">
            <v>As含浸シート</v>
          </cell>
          <cell r="D257" t="str">
            <v>ｔ＝4mm</v>
          </cell>
          <cell r="E257" t="str">
            <v>ｍ2</v>
          </cell>
          <cell r="F257">
            <v>8036</v>
          </cell>
          <cell r="G257">
            <v>4436</v>
          </cell>
          <cell r="H257" t="str">
            <v>見積</v>
          </cell>
          <cell r="I257">
            <v>4436</v>
          </cell>
          <cell r="J257" t="str">
            <v>見積</v>
          </cell>
          <cell r="K257" t="str">
            <v>見積</v>
          </cell>
        </row>
        <row r="258">
          <cell r="A258" t="str">
            <v>MM022</v>
          </cell>
          <cell r="B258" t="str">
            <v>中間保護マット（壁面）</v>
          </cell>
          <cell r="C258" t="str">
            <v>短繊維不織布（10mm）</v>
          </cell>
          <cell r="D258" t="str">
            <v>ｍ2</v>
          </cell>
          <cell r="E258">
            <v>1432</v>
          </cell>
          <cell r="F258">
            <v>550</v>
          </cell>
          <cell r="G258" t="str">
            <v>見積</v>
          </cell>
          <cell r="H258">
            <v>1432</v>
          </cell>
          <cell r="I258">
            <v>550</v>
          </cell>
          <cell r="J258" t="str">
            <v>見積</v>
          </cell>
          <cell r="K258" t="str">
            <v>見積</v>
          </cell>
        </row>
        <row r="259">
          <cell r="A259" t="str">
            <v>MM023</v>
          </cell>
          <cell r="B259" t="str">
            <v>上層遮水シート（壁面）</v>
          </cell>
          <cell r="C259" t="str">
            <v>As含浸シート</v>
          </cell>
          <cell r="D259" t="str">
            <v>ｔ＝4mm</v>
          </cell>
          <cell r="E259" t="str">
            <v>ｍ2</v>
          </cell>
          <cell r="F259">
            <v>7677</v>
          </cell>
          <cell r="G259">
            <v>4877</v>
          </cell>
          <cell r="H259" t="str">
            <v>見積</v>
          </cell>
          <cell r="I259">
            <v>4877</v>
          </cell>
          <cell r="J259" t="str">
            <v>見積</v>
          </cell>
          <cell r="K259" t="str">
            <v>見積</v>
          </cell>
        </row>
        <row r="260">
          <cell r="A260" t="str">
            <v>MM024</v>
          </cell>
          <cell r="B260" t="str">
            <v>上層保護マット（壁面部）</v>
          </cell>
          <cell r="C260" t="str">
            <v>遮光性不織布（10mm）</v>
          </cell>
          <cell r="D260" t="str">
            <v>ｍ2</v>
          </cell>
          <cell r="E260">
            <v>2495</v>
          </cell>
          <cell r="F260">
            <v>1300</v>
          </cell>
          <cell r="G260" t="str">
            <v>見積</v>
          </cell>
          <cell r="H260">
            <v>2495</v>
          </cell>
          <cell r="I260">
            <v>1300</v>
          </cell>
          <cell r="J260" t="str">
            <v>見積</v>
          </cell>
          <cell r="K260" t="str">
            <v>見積</v>
          </cell>
        </row>
        <row r="264">
          <cell r="A264" t="str">
            <v>建設物価</v>
          </cell>
        </row>
        <row r="265">
          <cell r="A265" t="str">
            <v>BK001</v>
          </cell>
          <cell r="B265" t="str">
            <v>硬質塩化ビニル管</v>
          </cell>
          <cell r="C265" t="str">
            <v>ＶＰφ25</v>
          </cell>
          <cell r="D265" t="str">
            <v>無孔管</v>
          </cell>
          <cell r="E265" t="str">
            <v>ｍ</v>
          </cell>
          <cell r="F265">
            <v>157</v>
          </cell>
          <cell r="G265">
            <v>157</v>
          </cell>
          <cell r="H265" t="str">
            <v>BK001</v>
          </cell>
          <cell r="I265" t="str">
            <v>建物P.593</v>
          </cell>
          <cell r="J265" t="str">
            <v>BK001</v>
          </cell>
          <cell r="K265" t="str">
            <v>建物P.593</v>
          </cell>
        </row>
        <row r="266">
          <cell r="A266" t="str">
            <v>BK005</v>
          </cell>
          <cell r="B266" t="str">
            <v>高密度ポリエチレン管φ150</v>
          </cell>
          <cell r="C266" t="str">
            <v>内外面波付き一重構造</v>
          </cell>
          <cell r="D266" t="str">
            <v>有孔管</v>
          </cell>
          <cell r="E266" t="str">
            <v>ｍ</v>
          </cell>
          <cell r="F266">
            <v>910</v>
          </cell>
          <cell r="G266">
            <v>910</v>
          </cell>
          <cell r="H266" t="str">
            <v>BK005</v>
          </cell>
          <cell r="I266" t="str">
            <v>建物P.329</v>
          </cell>
          <cell r="J266" t="str">
            <v>BK005</v>
          </cell>
          <cell r="K266" t="str">
            <v>建物P.329</v>
          </cell>
        </row>
        <row r="267">
          <cell r="A267" t="str">
            <v>BK006</v>
          </cell>
          <cell r="B267" t="str">
            <v>高密度ポリエチレン管φ400</v>
          </cell>
          <cell r="C267" t="str">
            <v>内外面波付き一重構造</v>
          </cell>
          <cell r="D267" t="str">
            <v>有孔管</v>
          </cell>
          <cell r="E267" t="str">
            <v>ｍ</v>
          </cell>
          <cell r="F267">
            <v>3810</v>
          </cell>
          <cell r="G267">
            <v>3810</v>
          </cell>
          <cell r="H267" t="str">
            <v>BK006</v>
          </cell>
          <cell r="I267" t="str">
            <v>建物P.329</v>
          </cell>
          <cell r="J267" t="str">
            <v>BK006</v>
          </cell>
          <cell r="K267" t="str">
            <v>建物P.329</v>
          </cell>
        </row>
        <row r="268">
          <cell r="A268" t="str">
            <v>BK014</v>
          </cell>
          <cell r="B268" t="str">
            <v>グレーチング蓋</v>
          </cell>
          <cell r="C268" t="str">
            <v>300横断溝用</v>
          </cell>
          <cell r="D268" t="str">
            <v>T-25</v>
          </cell>
          <cell r="E268" t="str">
            <v>枚</v>
          </cell>
          <cell r="F268">
            <v>15700</v>
          </cell>
          <cell r="G268">
            <v>15700</v>
          </cell>
          <cell r="H268" t="str">
            <v>BK014</v>
          </cell>
          <cell r="I268" t="str">
            <v>建物P.231</v>
          </cell>
          <cell r="J268" t="str">
            <v>BK014</v>
          </cell>
          <cell r="K268" t="str">
            <v>建物P.231</v>
          </cell>
        </row>
        <row r="269">
          <cell r="A269" t="str">
            <v>BK020</v>
          </cell>
          <cell r="B269" t="str">
            <v>硬質塩化ビニル管</v>
          </cell>
          <cell r="C269" t="str">
            <v>ＶＰφ200</v>
          </cell>
          <cell r="D269" t="str">
            <v>無孔管</v>
          </cell>
          <cell r="E269" t="str">
            <v>ｍ</v>
          </cell>
          <cell r="F269">
            <v>2575</v>
          </cell>
          <cell r="G269">
            <v>2575</v>
          </cell>
          <cell r="H269" t="str">
            <v>BK020</v>
          </cell>
          <cell r="I269" t="str">
            <v>建物P.593</v>
          </cell>
          <cell r="J269" t="str">
            <v>BK020</v>
          </cell>
          <cell r="K269" t="str">
            <v>建物P.593</v>
          </cell>
        </row>
        <row r="270">
          <cell r="A270" t="str">
            <v>BK021</v>
          </cell>
          <cell r="B270" t="str">
            <v>硬質塩化ビニル管</v>
          </cell>
          <cell r="C270" t="str">
            <v>ＶＰφ300</v>
          </cell>
          <cell r="D270" t="str">
            <v>無孔管</v>
          </cell>
          <cell r="E270" t="str">
            <v>ｍ</v>
          </cell>
          <cell r="F270">
            <v>5650</v>
          </cell>
          <cell r="G270">
            <v>5650</v>
          </cell>
          <cell r="H270" t="str">
            <v>BK021</v>
          </cell>
          <cell r="I270" t="str">
            <v>建物P.593</v>
          </cell>
          <cell r="J270" t="str">
            <v>BK021</v>
          </cell>
          <cell r="K270" t="str">
            <v>建物P.593</v>
          </cell>
        </row>
        <row r="271">
          <cell r="A271" t="str">
            <v>BK022</v>
          </cell>
          <cell r="B271" t="str">
            <v>高密度ポリエチレン管φ200</v>
          </cell>
          <cell r="C271" t="str">
            <v>内外面波付き一重構造</v>
          </cell>
          <cell r="D271" t="str">
            <v>無孔管</v>
          </cell>
          <cell r="E271" t="str">
            <v>ｍ</v>
          </cell>
          <cell r="F271">
            <v>1430</v>
          </cell>
          <cell r="G271">
            <v>1430</v>
          </cell>
          <cell r="H271" t="str">
            <v>BK022</v>
          </cell>
          <cell r="I271" t="str">
            <v>建物P.329</v>
          </cell>
          <cell r="J271" t="str">
            <v>BK022</v>
          </cell>
          <cell r="K271" t="str">
            <v>建物P.329</v>
          </cell>
        </row>
        <row r="272">
          <cell r="A272" t="str">
            <v>BK023</v>
          </cell>
          <cell r="B272" t="str">
            <v>高密度ポリエチレン管φ350</v>
          </cell>
          <cell r="C272" t="str">
            <v>内外面波付き一重構造</v>
          </cell>
          <cell r="D272" t="str">
            <v>無孔管</v>
          </cell>
          <cell r="E272" t="str">
            <v>ｍ</v>
          </cell>
          <cell r="F272">
            <v>3630</v>
          </cell>
          <cell r="G272">
            <v>3630</v>
          </cell>
          <cell r="H272" t="str">
            <v>BK023</v>
          </cell>
          <cell r="I272" t="str">
            <v>建物P.329</v>
          </cell>
          <cell r="J272" t="str">
            <v>BK023</v>
          </cell>
          <cell r="K272" t="str">
            <v>建物P.329</v>
          </cell>
        </row>
        <row r="273">
          <cell r="A273" t="str">
            <v>BK024</v>
          </cell>
          <cell r="B273" t="str">
            <v>土のう袋</v>
          </cell>
          <cell r="C273" t="str">
            <v>化学せんい土のう袋</v>
          </cell>
          <cell r="D273" t="str">
            <v>枚</v>
          </cell>
          <cell r="E273">
            <v>15</v>
          </cell>
          <cell r="F273">
            <v>15</v>
          </cell>
          <cell r="G273" t="str">
            <v>BK024</v>
          </cell>
          <cell r="H273" t="str">
            <v>建物P.158</v>
          </cell>
          <cell r="I273">
            <v>15</v>
          </cell>
          <cell r="J273" t="str">
            <v>BK024</v>
          </cell>
          <cell r="K273" t="str">
            <v>建物P.158</v>
          </cell>
        </row>
        <row r="274">
          <cell r="A274" t="str">
            <v>BK025</v>
          </cell>
          <cell r="B274" t="str">
            <v>90°エルボ</v>
          </cell>
          <cell r="C274" t="str">
            <v>VPφ200</v>
          </cell>
          <cell r="D274" t="str">
            <v>個</v>
          </cell>
          <cell r="E274">
            <v>1520</v>
          </cell>
          <cell r="F274">
            <v>1520</v>
          </cell>
          <cell r="G274" t="str">
            <v>BK025</v>
          </cell>
          <cell r="H274" t="str">
            <v>建物P.612</v>
          </cell>
          <cell r="I274">
            <v>1520</v>
          </cell>
          <cell r="J274" t="str">
            <v>BK025</v>
          </cell>
          <cell r="K274" t="str">
            <v>建物P.612</v>
          </cell>
        </row>
        <row r="275">
          <cell r="A275" t="str">
            <v>BK026</v>
          </cell>
          <cell r="B275" t="str">
            <v>硬質塩化ビニル管</v>
          </cell>
          <cell r="C275" t="str">
            <v>ＶＰφ150</v>
          </cell>
          <cell r="D275" t="str">
            <v>無孔管</v>
          </cell>
          <cell r="E275" t="str">
            <v>ｍ</v>
          </cell>
          <cell r="F275">
            <v>1720</v>
          </cell>
          <cell r="G275">
            <v>1720</v>
          </cell>
          <cell r="H275" t="str">
            <v>BK026</v>
          </cell>
          <cell r="I275" t="str">
            <v>建物P.593</v>
          </cell>
          <cell r="J275" t="str">
            <v>BK026</v>
          </cell>
          <cell r="K275" t="str">
            <v>建物P.593</v>
          </cell>
        </row>
        <row r="276">
          <cell r="A276" t="str">
            <v>BK027</v>
          </cell>
          <cell r="B276" t="str">
            <v>異形棒鋼(SD345）</v>
          </cell>
          <cell r="C276" t="str">
            <v>径13mm</v>
          </cell>
          <cell r="D276" t="str">
            <v>ｔ</v>
          </cell>
          <cell r="E276">
            <v>117000</v>
          </cell>
          <cell r="F276">
            <v>117000</v>
          </cell>
          <cell r="G276" t="str">
            <v>BK027</v>
          </cell>
          <cell r="H276" t="str">
            <v>建物P.14</v>
          </cell>
          <cell r="I276">
            <v>117000</v>
          </cell>
          <cell r="J276" t="str">
            <v>BK027</v>
          </cell>
          <cell r="K276" t="str">
            <v>建物P.14</v>
          </cell>
        </row>
        <row r="277">
          <cell r="A277" t="str">
            <v>BK028</v>
          </cell>
          <cell r="B277" t="str">
            <v>万能鋼板</v>
          </cell>
          <cell r="C277" t="str">
            <v>1.2×500×3000</v>
          </cell>
          <cell r="D277" t="str">
            <v>枚</v>
          </cell>
          <cell r="E277">
            <v>2320</v>
          </cell>
          <cell r="F277">
            <v>2320</v>
          </cell>
          <cell r="G277" t="str">
            <v>BK028</v>
          </cell>
          <cell r="H277" t="str">
            <v>建物P.146</v>
          </cell>
          <cell r="I277">
            <v>2320</v>
          </cell>
          <cell r="J277" t="str">
            <v>BK028</v>
          </cell>
          <cell r="K277" t="str">
            <v>建物P.146</v>
          </cell>
        </row>
        <row r="278">
          <cell r="A278" t="str">
            <v>BK029</v>
          </cell>
          <cell r="B278" t="str">
            <v>単管パイプ　5m</v>
          </cell>
          <cell r="C278" t="str">
            <v>2.4×48.6×5000</v>
          </cell>
          <cell r="D278" t="str">
            <v>本</v>
          </cell>
          <cell r="E278">
            <v>1800</v>
          </cell>
          <cell r="F278">
            <v>1800</v>
          </cell>
          <cell r="G278" t="str">
            <v>BK029</v>
          </cell>
          <cell r="H278" t="str">
            <v>建物P.146</v>
          </cell>
          <cell r="I278">
            <v>1800</v>
          </cell>
          <cell r="J278" t="str">
            <v>BK029</v>
          </cell>
          <cell r="K278" t="str">
            <v>建物P.146</v>
          </cell>
        </row>
        <row r="279">
          <cell r="A279" t="str">
            <v>BK030</v>
          </cell>
          <cell r="B279" t="str">
            <v>単管パイプ　3m</v>
          </cell>
          <cell r="C279" t="str">
            <v>2.4×48.6×3000</v>
          </cell>
          <cell r="D279" t="str">
            <v>本</v>
          </cell>
          <cell r="E279">
            <v>1090</v>
          </cell>
          <cell r="F279">
            <v>1090</v>
          </cell>
          <cell r="G279" t="str">
            <v>BK030</v>
          </cell>
          <cell r="H279" t="str">
            <v>建物P.146</v>
          </cell>
          <cell r="I279">
            <v>1090</v>
          </cell>
          <cell r="J279" t="str">
            <v>BK030</v>
          </cell>
          <cell r="K279" t="str">
            <v>建物P.146</v>
          </cell>
        </row>
        <row r="280">
          <cell r="A280" t="str">
            <v>BK031</v>
          </cell>
          <cell r="B280" t="str">
            <v>単管パイプ　2m</v>
          </cell>
          <cell r="C280" t="str">
            <v>2.4×48.6×2000</v>
          </cell>
          <cell r="D280" t="str">
            <v>本</v>
          </cell>
          <cell r="E280">
            <v>730</v>
          </cell>
          <cell r="F280">
            <v>730</v>
          </cell>
          <cell r="G280" t="str">
            <v>BK031</v>
          </cell>
          <cell r="H280" t="str">
            <v>建物P.146</v>
          </cell>
          <cell r="I280">
            <v>730</v>
          </cell>
          <cell r="J280" t="str">
            <v>BK031</v>
          </cell>
          <cell r="K280" t="str">
            <v>建物P.146</v>
          </cell>
        </row>
        <row r="281">
          <cell r="A281" t="str">
            <v>BK032</v>
          </cell>
          <cell r="B281" t="str">
            <v>単管パイプ　1.5m</v>
          </cell>
          <cell r="C281" t="str">
            <v>2.4×48.6×1500</v>
          </cell>
          <cell r="D281" t="str">
            <v>本</v>
          </cell>
          <cell r="E281">
            <v>560</v>
          </cell>
          <cell r="F281">
            <v>560</v>
          </cell>
          <cell r="G281" t="str">
            <v>BK032</v>
          </cell>
          <cell r="H281" t="str">
            <v>建物P.146</v>
          </cell>
          <cell r="I281">
            <v>560</v>
          </cell>
          <cell r="J281" t="str">
            <v>BK032</v>
          </cell>
          <cell r="K281" t="str">
            <v>建物P.146</v>
          </cell>
        </row>
        <row r="282">
          <cell r="A282" t="str">
            <v>BK033</v>
          </cell>
          <cell r="B282" t="str">
            <v>クランプ（直交・自在）</v>
          </cell>
          <cell r="C282" t="str">
            <v>パイプ径48.6mm用</v>
          </cell>
          <cell r="D282" t="str">
            <v>個</v>
          </cell>
          <cell r="E282">
            <v>170</v>
          </cell>
          <cell r="F282">
            <v>170</v>
          </cell>
          <cell r="G282" t="str">
            <v>BK033</v>
          </cell>
          <cell r="H282" t="str">
            <v>建物P.146</v>
          </cell>
          <cell r="I282">
            <v>170</v>
          </cell>
          <cell r="J282" t="str">
            <v>BK033</v>
          </cell>
          <cell r="K282" t="str">
            <v>建物P.146</v>
          </cell>
        </row>
        <row r="283">
          <cell r="J283">
            <v>0</v>
          </cell>
        </row>
        <row r="285">
          <cell r="A285" t="str">
            <v>土木コスト情報</v>
          </cell>
        </row>
        <row r="286">
          <cell r="A286" t="str">
            <v>C0001</v>
          </cell>
          <cell r="B286" t="str">
            <v>鉄筋工</v>
          </cell>
          <cell r="C286" t="str">
            <v>一般構造物</v>
          </cell>
          <cell r="D286" t="str">
            <v>ｔ</v>
          </cell>
          <cell r="E286">
            <v>49000</v>
          </cell>
          <cell r="F286" t="str">
            <v>コスト情報6</v>
          </cell>
          <cell r="G286" t="str">
            <v>ｔ</v>
          </cell>
          <cell r="H286">
            <v>49000</v>
          </cell>
          <cell r="I286" t="str">
            <v>コスト情報6</v>
          </cell>
          <cell r="K286" t="str">
            <v>コスト情報6</v>
          </cell>
        </row>
        <row r="287">
          <cell r="A287" t="str">
            <v>C0002</v>
          </cell>
          <cell r="B287" t="str">
            <v>Ｕ型側溝据付工</v>
          </cell>
          <cell r="C287" t="str">
            <v>L=600mm</v>
          </cell>
          <cell r="D287" t="str">
            <v>60kg/個以下</v>
          </cell>
          <cell r="E287" t="str">
            <v>ｍ</v>
          </cell>
          <cell r="F287">
            <v>2600</v>
          </cell>
          <cell r="G287" t="str">
            <v>コスト情報105</v>
          </cell>
          <cell r="H287">
            <v>2600</v>
          </cell>
          <cell r="I287" t="str">
            <v>コスト情報105</v>
          </cell>
          <cell r="K287" t="str">
            <v>コスト情報105</v>
          </cell>
        </row>
        <row r="288">
          <cell r="A288" t="str">
            <v>C0003</v>
          </cell>
          <cell r="B288" t="str">
            <v>Ｕ型側溝据付工</v>
          </cell>
          <cell r="C288" t="str">
            <v>L=600mm</v>
          </cell>
          <cell r="D288" t="str">
            <v>300kg/個以下</v>
          </cell>
          <cell r="E288" t="str">
            <v>ｍ</v>
          </cell>
          <cell r="F288">
            <v>4000</v>
          </cell>
          <cell r="G288" t="str">
            <v>コスト情報105</v>
          </cell>
          <cell r="H288">
            <v>4000</v>
          </cell>
          <cell r="I288" t="str">
            <v>コスト情報105</v>
          </cell>
          <cell r="K288" t="str">
            <v>コスト情報105</v>
          </cell>
        </row>
        <row r="289">
          <cell r="A289" t="str">
            <v>C0004</v>
          </cell>
          <cell r="B289" t="str">
            <v>Ｕ型側溝据付工</v>
          </cell>
          <cell r="C289" t="str">
            <v>L=2000mm</v>
          </cell>
          <cell r="D289" t="str">
            <v>1000kg/個以下</v>
          </cell>
          <cell r="E289" t="str">
            <v>ｍ</v>
          </cell>
          <cell r="F289">
            <v>3000</v>
          </cell>
          <cell r="G289" t="str">
            <v>コスト情報105</v>
          </cell>
          <cell r="H289">
            <v>3000</v>
          </cell>
          <cell r="I289" t="str">
            <v>コスト情報105</v>
          </cell>
          <cell r="K289" t="str">
            <v>コスト情報105</v>
          </cell>
        </row>
        <row r="290">
          <cell r="A290" t="str">
            <v>C0005</v>
          </cell>
          <cell r="B290" t="str">
            <v>Ｕ型側溝据付工</v>
          </cell>
          <cell r="C290" t="str">
            <v>L=2000mm</v>
          </cell>
          <cell r="D290" t="str">
            <v>2000kg/個以下</v>
          </cell>
          <cell r="E290" t="str">
            <v>ｍ</v>
          </cell>
          <cell r="F290">
            <v>4550</v>
          </cell>
          <cell r="G290" t="str">
            <v>コスト情報105</v>
          </cell>
          <cell r="H290">
            <v>4550</v>
          </cell>
          <cell r="I290" t="str">
            <v>コスト情報105</v>
          </cell>
          <cell r="K290" t="str">
            <v>コスト情報105</v>
          </cell>
        </row>
        <row r="291">
          <cell r="A291" t="str">
            <v>C0006</v>
          </cell>
          <cell r="B291" t="str">
            <v>Ｕ型側溝据付工</v>
          </cell>
          <cell r="C291" t="str">
            <v>L=2000mm</v>
          </cell>
          <cell r="D291" t="str">
            <v>2900kg/個以下</v>
          </cell>
          <cell r="E291" t="str">
            <v>ｍ</v>
          </cell>
          <cell r="F291">
            <v>5850</v>
          </cell>
          <cell r="G291" t="str">
            <v>コスト情報105</v>
          </cell>
          <cell r="H291">
            <v>5850</v>
          </cell>
          <cell r="I291" t="str">
            <v>コスト情報105</v>
          </cell>
          <cell r="K291" t="str">
            <v>コスト情報105</v>
          </cell>
        </row>
        <row r="292">
          <cell r="A292" t="str">
            <v>C0007</v>
          </cell>
          <cell r="B292" t="str">
            <v>自由勾配側溝据付工</v>
          </cell>
          <cell r="C292" t="str">
            <v>L=2000mm</v>
          </cell>
          <cell r="D292" t="str">
            <v>1000kg/個以下</v>
          </cell>
          <cell r="E292" t="str">
            <v>ｍ</v>
          </cell>
          <cell r="F292">
            <v>4350</v>
          </cell>
          <cell r="G292" t="str">
            <v>コスト情報105</v>
          </cell>
          <cell r="H292">
            <v>4350</v>
          </cell>
          <cell r="I292" t="str">
            <v>コスト情報105</v>
          </cell>
          <cell r="K292" t="str">
            <v>コスト情報105</v>
          </cell>
        </row>
        <row r="293">
          <cell r="A293" t="str">
            <v>C0008</v>
          </cell>
          <cell r="B293" t="str">
            <v>自由勾配側溝据付工</v>
          </cell>
          <cell r="C293" t="str">
            <v>L=2000mm</v>
          </cell>
          <cell r="D293" t="str">
            <v>2000kg/個以下</v>
          </cell>
          <cell r="E293" t="str">
            <v>ｍ</v>
          </cell>
          <cell r="F293">
            <v>5350</v>
          </cell>
          <cell r="G293" t="str">
            <v>コスト情報105</v>
          </cell>
          <cell r="H293">
            <v>5350</v>
          </cell>
          <cell r="I293" t="str">
            <v>コスト情報105</v>
          </cell>
          <cell r="K293" t="str">
            <v>コスト情報105</v>
          </cell>
        </row>
        <row r="294">
          <cell r="A294" t="str">
            <v>C0009</v>
          </cell>
          <cell r="B294" t="str">
            <v>自由勾配側溝据付工</v>
          </cell>
          <cell r="C294" t="str">
            <v>L=2000mm</v>
          </cell>
          <cell r="D294" t="str">
            <v>2900kg/個以下</v>
          </cell>
          <cell r="E294" t="str">
            <v>ｍ</v>
          </cell>
          <cell r="F294">
            <v>6350</v>
          </cell>
          <cell r="G294" t="str">
            <v>コスト情報105</v>
          </cell>
          <cell r="H294">
            <v>6350</v>
          </cell>
          <cell r="I294" t="str">
            <v>コスト情報105</v>
          </cell>
          <cell r="K294" t="str">
            <v>コスト情報105</v>
          </cell>
        </row>
        <row r="295">
          <cell r="A295" t="str">
            <v>C0010</v>
          </cell>
          <cell r="B295" t="str">
            <v>蓋版据付工</v>
          </cell>
          <cell r="C295" t="str">
            <v>コンクリート製・鋼製</v>
          </cell>
          <cell r="D295" t="str">
            <v>40kg/枚以下</v>
          </cell>
          <cell r="E295" t="str">
            <v>枚</v>
          </cell>
          <cell r="F295">
            <v>230</v>
          </cell>
          <cell r="G295" t="str">
            <v>コスト情報105</v>
          </cell>
          <cell r="H295">
            <v>230</v>
          </cell>
          <cell r="I295" t="str">
            <v>コスト情報105</v>
          </cell>
          <cell r="K295" t="str">
            <v>コスト情報105</v>
          </cell>
        </row>
        <row r="296">
          <cell r="A296" t="str">
            <v>C0011</v>
          </cell>
          <cell r="B296" t="str">
            <v>蓋版据付工</v>
          </cell>
          <cell r="C296" t="str">
            <v>コンクリート製・鋼製</v>
          </cell>
          <cell r="D296" t="str">
            <v>170kg/枚以下</v>
          </cell>
          <cell r="E296" t="str">
            <v>枚</v>
          </cell>
          <cell r="F296">
            <v>650</v>
          </cell>
          <cell r="G296" t="str">
            <v>コスト情報105</v>
          </cell>
          <cell r="H296">
            <v>650</v>
          </cell>
          <cell r="I296" t="str">
            <v>コスト情報105</v>
          </cell>
          <cell r="K296" t="str">
            <v>コスト情報105</v>
          </cell>
        </row>
        <row r="297">
          <cell r="A297" t="str">
            <v>C0012</v>
          </cell>
          <cell r="B297" t="str">
            <v>構造物とりこわし工</v>
          </cell>
          <cell r="C297" t="str">
            <v>無筋構造物</v>
          </cell>
          <cell r="D297" t="str">
            <v>機械施工</v>
          </cell>
          <cell r="E297" t="str">
            <v>ｍ3</v>
          </cell>
          <cell r="F297">
            <v>6000</v>
          </cell>
          <cell r="G297" t="str">
            <v>コスト情報195</v>
          </cell>
          <cell r="H297">
            <v>6000</v>
          </cell>
          <cell r="I297" t="str">
            <v>コスト情報195</v>
          </cell>
          <cell r="K297" t="str">
            <v>コスト情報195</v>
          </cell>
        </row>
        <row r="298">
          <cell r="A298" t="str">
            <v>C0013</v>
          </cell>
          <cell r="B298" t="str">
            <v>構造物とりこわし工</v>
          </cell>
          <cell r="C298" t="str">
            <v>鉄筋構造物</v>
          </cell>
          <cell r="D298" t="str">
            <v>機械施工</v>
          </cell>
          <cell r="E298" t="str">
            <v>ｍ3</v>
          </cell>
          <cell r="F298">
            <v>11500</v>
          </cell>
          <cell r="G298" t="str">
            <v>コスト情報195</v>
          </cell>
          <cell r="H298">
            <v>11500</v>
          </cell>
          <cell r="I298" t="str">
            <v>コスト情報195</v>
          </cell>
          <cell r="K298" t="str">
            <v>コスト情報195</v>
          </cell>
        </row>
        <row r="299">
          <cell r="A299" t="str">
            <v>C0014</v>
          </cell>
          <cell r="B299" t="str">
            <v>標識柱・基礎設置</v>
          </cell>
          <cell r="C299" t="str">
            <v>φ60.5静電粉体塗装</v>
          </cell>
          <cell r="D299" t="str">
            <v>基</v>
          </cell>
          <cell r="E299">
            <v>23850</v>
          </cell>
          <cell r="F299" t="str">
            <v>コスト情報81</v>
          </cell>
          <cell r="G299" t="str">
            <v>基</v>
          </cell>
          <cell r="H299">
            <v>23850</v>
          </cell>
          <cell r="I299" t="str">
            <v>コスト情報81</v>
          </cell>
          <cell r="K299" t="str">
            <v>コスト情報81</v>
          </cell>
        </row>
        <row r="300">
          <cell r="A300" t="str">
            <v>C0015</v>
          </cell>
          <cell r="B300" t="str">
            <v>標識板設置</v>
          </cell>
          <cell r="C300" t="str">
            <v>案内標識</v>
          </cell>
          <cell r="D300" t="str">
            <v>カプセルレンズ2ｍ2未満</v>
          </cell>
          <cell r="E300" t="str">
            <v>ｍ2</v>
          </cell>
          <cell r="F300">
            <v>75400</v>
          </cell>
          <cell r="G300" t="str">
            <v>コスト情報84</v>
          </cell>
          <cell r="H300">
            <v>75400</v>
          </cell>
          <cell r="I300" t="str">
            <v>コスト情報84</v>
          </cell>
          <cell r="K300" t="str">
            <v>コスト情報84</v>
          </cell>
        </row>
        <row r="301">
          <cell r="A301" t="str">
            <v>C0016</v>
          </cell>
          <cell r="B301" t="str">
            <v>法面緑化工-1</v>
          </cell>
          <cell r="C301" t="str">
            <v>植生基材吹付t=6cm</v>
          </cell>
          <cell r="D301" t="str">
            <v>軟岩Ⅰ</v>
          </cell>
          <cell r="E301" t="str">
            <v>ｍ2</v>
          </cell>
          <cell r="F301">
            <v>4550</v>
          </cell>
          <cell r="G301" t="str">
            <v>コスト情報118</v>
          </cell>
          <cell r="H301">
            <v>4550</v>
          </cell>
          <cell r="I301" t="str">
            <v>コスト情報118</v>
          </cell>
          <cell r="K301" t="str">
            <v>コスト情報118</v>
          </cell>
        </row>
        <row r="302">
          <cell r="A302" t="str">
            <v>C0017</v>
          </cell>
          <cell r="B302" t="str">
            <v>法面緑化工-2</v>
          </cell>
          <cell r="C302" t="str">
            <v>植生基材吹付t=3cm</v>
          </cell>
          <cell r="D302" t="str">
            <v>土砂</v>
          </cell>
          <cell r="E302" t="str">
            <v>ｍ2</v>
          </cell>
          <cell r="F302">
            <v>3100</v>
          </cell>
          <cell r="G302" t="str">
            <v>コスト情報118</v>
          </cell>
          <cell r="H302">
            <v>3100</v>
          </cell>
          <cell r="I302" t="str">
            <v>コスト情報118</v>
          </cell>
          <cell r="K302" t="str">
            <v>コスト情報118</v>
          </cell>
        </row>
        <row r="303">
          <cell r="A303" t="str">
            <v>C0018</v>
          </cell>
          <cell r="B303" t="str">
            <v>法面緑化工-3</v>
          </cell>
          <cell r="C303" t="str">
            <v>植生シート</v>
          </cell>
          <cell r="D303" t="str">
            <v>環境品</v>
          </cell>
          <cell r="E303" t="str">
            <v>ｍ2</v>
          </cell>
          <cell r="F303">
            <v>850</v>
          </cell>
          <cell r="G303" t="str">
            <v>コスト情報119</v>
          </cell>
          <cell r="H303">
            <v>850</v>
          </cell>
          <cell r="I303" t="str">
            <v>コスト情報119</v>
          </cell>
          <cell r="K303" t="str">
            <v>コスト情報119</v>
          </cell>
        </row>
        <row r="304">
          <cell r="A304" t="str">
            <v>C0019</v>
          </cell>
          <cell r="B304" t="str">
            <v>法面緑化工-4</v>
          </cell>
          <cell r="C304" t="str">
            <v>種子散布工</v>
          </cell>
          <cell r="D304" t="str">
            <v>ｍ2</v>
          </cell>
          <cell r="E304">
            <v>165</v>
          </cell>
          <cell r="F304" t="str">
            <v>コスト情報118</v>
          </cell>
          <cell r="G304" t="str">
            <v>ｍ2</v>
          </cell>
          <cell r="H304">
            <v>165</v>
          </cell>
          <cell r="I304" t="str">
            <v>コスト情報118</v>
          </cell>
          <cell r="K304" t="str">
            <v>コスト情報118</v>
          </cell>
        </row>
        <row r="305">
          <cell r="A305" t="str">
            <v>C0020</v>
          </cell>
          <cell r="B305" t="str">
            <v>ガードレール</v>
          </cell>
          <cell r="C305" t="str">
            <v>Gr-A2-4E</v>
          </cell>
          <cell r="D305" t="str">
            <v>耐雪型　塗装品　土中用</v>
          </cell>
          <cell r="E305" t="str">
            <v>ｍ</v>
          </cell>
          <cell r="F305">
            <v>8330</v>
          </cell>
          <cell r="G305" t="str">
            <v>コスト情報36</v>
          </cell>
          <cell r="H305">
            <v>8330</v>
          </cell>
          <cell r="I305" t="str">
            <v>コスト情報36</v>
          </cell>
          <cell r="K305" t="str">
            <v>コスト情報36</v>
          </cell>
        </row>
        <row r="306">
          <cell r="A306" t="str">
            <v>C0021</v>
          </cell>
          <cell r="B306" t="str">
            <v>ガードパイプ</v>
          </cell>
          <cell r="C306" t="str">
            <v>Gp-Ap-2B</v>
          </cell>
          <cell r="D306" t="str">
            <v>塗装品　ｺﾝｸﾘｰﾄ建込み</v>
          </cell>
          <cell r="E306" t="str">
            <v>ｍ</v>
          </cell>
          <cell r="F306">
            <v>10100</v>
          </cell>
          <cell r="G306" t="str">
            <v>コスト情報49</v>
          </cell>
          <cell r="H306">
            <v>10100</v>
          </cell>
          <cell r="I306" t="str">
            <v>コスト情報49</v>
          </cell>
          <cell r="K306" t="str">
            <v>コスト情報49</v>
          </cell>
        </row>
        <row r="307">
          <cell r="A307" t="str">
            <v>C0022</v>
          </cell>
          <cell r="B307" t="str">
            <v>区画線設置工</v>
          </cell>
          <cell r="C307" t="str">
            <v>溶融手動</v>
          </cell>
          <cell r="D307" t="str">
            <v>W=15</v>
          </cell>
          <cell r="E307" t="str">
            <v>ｍ</v>
          </cell>
          <cell r="F307">
            <v>255</v>
          </cell>
          <cell r="G307" t="str">
            <v>コスト情報15</v>
          </cell>
          <cell r="H307">
            <v>255</v>
          </cell>
          <cell r="I307" t="str">
            <v>コスト情報15</v>
          </cell>
          <cell r="K307" t="str">
            <v>コスト情報15</v>
          </cell>
        </row>
        <row r="308">
          <cell r="A308" t="str">
            <v>C0023</v>
          </cell>
          <cell r="B308" t="str">
            <v>区画線設置工</v>
          </cell>
          <cell r="C308" t="str">
            <v>溶融手動</v>
          </cell>
          <cell r="D308" t="str">
            <v>W=45</v>
          </cell>
          <cell r="E308" t="str">
            <v>ｍ</v>
          </cell>
          <cell r="F308">
            <v>600</v>
          </cell>
          <cell r="G308" t="str">
            <v>コスト情報15</v>
          </cell>
          <cell r="H308">
            <v>600</v>
          </cell>
          <cell r="I308" t="str">
            <v>コスト情報15</v>
          </cell>
          <cell r="K308" t="str">
            <v>コスト情報15</v>
          </cell>
        </row>
        <row r="309">
          <cell r="A309" t="str">
            <v>C0024</v>
          </cell>
          <cell r="B309" t="str">
            <v>ガードレール</v>
          </cell>
          <cell r="C309" t="str">
            <v>Gr-C-2B</v>
          </cell>
          <cell r="D309" t="str">
            <v>塗装品　ｺﾝｸﾘｰﾄ建込み</v>
          </cell>
          <cell r="E309" t="str">
            <v>ｍ</v>
          </cell>
          <cell r="F309">
            <v>5710</v>
          </cell>
          <cell r="G309" t="str">
            <v>コスト情報29</v>
          </cell>
          <cell r="H309">
            <v>5710</v>
          </cell>
          <cell r="I309" t="str">
            <v>コスト情報29</v>
          </cell>
          <cell r="K309" t="str">
            <v>コスト情報29</v>
          </cell>
        </row>
        <row r="310">
          <cell r="A310" t="str">
            <v>C0025</v>
          </cell>
        </row>
        <row r="313">
          <cell r="A313" t="str">
            <v>建築コスト情報</v>
          </cell>
        </row>
        <row r="314">
          <cell r="A314" t="str">
            <v>KC001</v>
          </cell>
          <cell r="B314" t="str">
            <v>外壁吹き付けタイル</v>
          </cell>
          <cell r="C314" t="str">
            <v>清掃、地下調整共</v>
          </cell>
          <cell r="D314" t="str">
            <v>ｍ2</v>
          </cell>
          <cell r="E314">
            <v>3000</v>
          </cell>
          <cell r="F314" t="str">
            <v>コスト情報319+94</v>
          </cell>
          <cell r="G314" t="str">
            <v>ｍ2</v>
          </cell>
          <cell r="H314">
            <v>3000</v>
          </cell>
          <cell r="I314" t="str">
            <v>コスト情報319+94</v>
          </cell>
          <cell r="K314" t="str">
            <v>コスト情報319+94</v>
          </cell>
        </row>
        <row r="315">
          <cell r="A315" t="str">
            <v>KC002</v>
          </cell>
          <cell r="B315" t="str">
            <v>シャッターSOP</v>
          </cell>
          <cell r="C315" t="str">
            <v>枠共、地下調整共</v>
          </cell>
          <cell r="D315" t="str">
            <v>ｍ2</v>
          </cell>
          <cell r="E315">
            <v>1500</v>
          </cell>
          <cell r="F315" t="str">
            <v>コスト情報24+302+94</v>
          </cell>
          <cell r="G315" t="str">
            <v>ｍ2</v>
          </cell>
          <cell r="H315">
            <v>1500</v>
          </cell>
          <cell r="I315" t="str">
            <v>コスト情報24+302+94</v>
          </cell>
          <cell r="K315" t="str">
            <v>コスト情報24+302+94</v>
          </cell>
        </row>
        <row r="316">
          <cell r="A316" t="str">
            <v>KC003</v>
          </cell>
          <cell r="B316" t="str">
            <v>ガラス透明</v>
          </cell>
          <cell r="C316" t="str">
            <v>3mm</v>
          </cell>
          <cell r="D316" t="str">
            <v>ｍ2</v>
          </cell>
          <cell r="E316">
            <v>1300</v>
          </cell>
          <cell r="F316" t="str">
            <v>コスト情報290</v>
          </cell>
          <cell r="G316" t="str">
            <v>ｍ2</v>
          </cell>
          <cell r="H316">
            <v>1300</v>
          </cell>
          <cell r="I316" t="str">
            <v>コスト情報290</v>
          </cell>
          <cell r="K316" t="str">
            <v>コスト情報290</v>
          </cell>
        </row>
        <row r="317">
          <cell r="A317" t="str">
            <v>KC004</v>
          </cell>
          <cell r="B317" t="str">
            <v>ガラスシーリング</v>
          </cell>
          <cell r="C317" t="str">
            <v>ｍ</v>
          </cell>
          <cell r="D317">
            <v>200</v>
          </cell>
          <cell r="E317" t="str">
            <v>コスト情報292</v>
          </cell>
          <cell r="F317" t="str">
            <v>ｍ</v>
          </cell>
          <cell r="G317">
            <v>200</v>
          </cell>
          <cell r="H317" t="str">
            <v>コスト情報292</v>
          </cell>
          <cell r="K317" t="str">
            <v>コスト情報292</v>
          </cell>
        </row>
        <row r="320">
          <cell r="A320" t="str">
            <v>その他</v>
          </cell>
        </row>
        <row r="322">
          <cell r="A322" t="str">
            <v>Z0002</v>
          </cell>
          <cell r="B322" t="str">
            <v>諸雑費</v>
          </cell>
          <cell r="C322" t="str">
            <v>式</v>
          </cell>
          <cell r="D322" t="str">
            <v>式</v>
          </cell>
          <cell r="G322" t="str">
            <v>式</v>
          </cell>
        </row>
        <row r="323">
          <cell r="A323" t="str">
            <v>Z0003</v>
          </cell>
          <cell r="B323" t="str">
            <v>合計</v>
          </cell>
          <cell r="C323" t="str">
            <v>100m当り</v>
          </cell>
          <cell r="D323" t="str">
            <v>100m当り</v>
          </cell>
          <cell r="J323" t="str">
            <v>100m当り</v>
          </cell>
        </row>
        <row r="324">
          <cell r="A324" t="str">
            <v>Z0004</v>
          </cell>
          <cell r="B324" t="str">
            <v>合計</v>
          </cell>
          <cell r="C324" t="str">
            <v>10m当り</v>
          </cell>
          <cell r="D324" t="str">
            <v>10m当り</v>
          </cell>
          <cell r="J324" t="str">
            <v>10m当り</v>
          </cell>
        </row>
        <row r="325">
          <cell r="A325" t="str">
            <v>Z0005</v>
          </cell>
          <cell r="B325" t="str">
            <v>合計</v>
          </cell>
          <cell r="C325" t="str">
            <v>100m2当り</v>
          </cell>
          <cell r="D325" t="str">
            <v>100m2当り</v>
          </cell>
          <cell r="J325" t="str">
            <v>100m2当り</v>
          </cell>
        </row>
        <row r="326">
          <cell r="A326" t="str">
            <v>Z0006</v>
          </cell>
          <cell r="B326" t="str">
            <v>合計</v>
          </cell>
          <cell r="C326" t="str">
            <v>10m2当り</v>
          </cell>
          <cell r="D326" t="str">
            <v>10m2当り</v>
          </cell>
          <cell r="J326" t="str">
            <v>10m2当り</v>
          </cell>
        </row>
        <row r="327">
          <cell r="A327" t="str">
            <v>Z0007</v>
          </cell>
          <cell r="B327" t="str">
            <v>合計</v>
          </cell>
          <cell r="C327" t="str">
            <v>100m3当り</v>
          </cell>
          <cell r="D327" t="str">
            <v>100m3当り</v>
          </cell>
          <cell r="J327" t="str">
            <v>100m3当り</v>
          </cell>
        </row>
        <row r="328">
          <cell r="A328" t="str">
            <v>Z0008</v>
          </cell>
          <cell r="B328" t="str">
            <v>合計</v>
          </cell>
          <cell r="C328" t="str">
            <v>10m3当り</v>
          </cell>
          <cell r="D328" t="str">
            <v>10m3当り</v>
          </cell>
          <cell r="J328" t="str">
            <v>10m3当り</v>
          </cell>
        </row>
        <row r="329">
          <cell r="A329" t="str">
            <v>Z0009</v>
          </cell>
          <cell r="B329" t="str">
            <v>合計</v>
          </cell>
          <cell r="C329" t="str">
            <v>100本当り</v>
          </cell>
          <cell r="D329" t="str">
            <v>100本当り</v>
          </cell>
          <cell r="J329" t="str">
            <v>100本当り</v>
          </cell>
        </row>
        <row r="330">
          <cell r="A330" t="str">
            <v>Z0010</v>
          </cell>
          <cell r="B330" t="str">
            <v>合計</v>
          </cell>
          <cell r="C330" t="str">
            <v>10本当り</v>
          </cell>
          <cell r="D330" t="str">
            <v>10本当り</v>
          </cell>
          <cell r="J330" t="str">
            <v>10本当り</v>
          </cell>
        </row>
        <row r="331">
          <cell r="A331" t="str">
            <v>Z0011</v>
          </cell>
          <cell r="B331" t="str">
            <v>合計</v>
          </cell>
          <cell r="C331" t="str">
            <v>1ｔ当り</v>
          </cell>
          <cell r="D331" t="str">
            <v>1ｔ当り</v>
          </cell>
          <cell r="J331" t="str">
            <v>1ｔ当り</v>
          </cell>
        </row>
        <row r="332">
          <cell r="A332" t="str">
            <v>Z0012</v>
          </cell>
          <cell r="B332" t="str">
            <v>合計</v>
          </cell>
          <cell r="C332" t="str">
            <v>10個当り</v>
          </cell>
          <cell r="D332" t="str">
            <v>10個当り</v>
          </cell>
          <cell r="J332" t="str">
            <v>10個当り</v>
          </cell>
        </row>
        <row r="333">
          <cell r="A333" t="str">
            <v>Z0017</v>
          </cell>
          <cell r="B333" t="str">
            <v>合計</v>
          </cell>
          <cell r="C333" t="str">
            <v>10基当り</v>
          </cell>
          <cell r="D333" t="str">
            <v>10基当り</v>
          </cell>
          <cell r="J333" t="str">
            <v>10基当り</v>
          </cell>
        </row>
        <row r="334">
          <cell r="A334" t="str">
            <v>Z0013</v>
          </cell>
          <cell r="B334" t="str">
            <v>油脂類</v>
          </cell>
          <cell r="C334" t="str">
            <v>％</v>
          </cell>
          <cell r="D334" t="str">
            <v>％</v>
          </cell>
          <cell r="G334" t="str">
            <v>％</v>
          </cell>
        </row>
        <row r="335">
          <cell r="A335" t="str">
            <v>Z0014</v>
          </cell>
          <cell r="B335" t="str">
            <v>雑材料</v>
          </cell>
          <cell r="C335" t="str">
            <v>％</v>
          </cell>
          <cell r="D335" t="str">
            <v>％</v>
          </cell>
          <cell r="G335" t="str">
            <v>％</v>
          </cell>
        </row>
        <row r="336">
          <cell r="A336" t="str">
            <v>Z0015</v>
          </cell>
          <cell r="B336" t="str">
            <v>合計</v>
          </cell>
          <cell r="C336" t="str">
            <v>100掛m2当り</v>
          </cell>
          <cell r="D336" t="str">
            <v>100掛m2当り</v>
          </cell>
          <cell r="J336" t="str">
            <v>100掛m2当り</v>
          </cell>
        </row>
        <row r="337">
          <cell r="A337" t="str">
            <v>Z0016</v>
          </cell>
          <cell r="B337" t="str">
            <v>合計</v>
          </cell>
          <cell r="C337" t="str">
            <v>100空m3当り</v>
          </cell>
          <cell r="D337" t="str">
            <v>100空m3当り</v>
          </cell>
          <cell r="J337" t="str">
            <v>100空m3当り</v>
          </cell>
        </row>
        <row r="338">
          <cell r="A338" t="str">
            <v>Z0018</v>
          </cell>
          <cell r="B338" t="str">
            <v>合計</v>
          </cell>
          <cell r="C338" t="str">
            <v>100孔当り</v>
          </cell>
          <cell r="D338" t="str">
            <v>100孔当り</v>
          </cell>
          <cell r="J338" t="str">
            <v>100孔当り</v>
          </cell>
        </row>
        <row r="339">
          <cell r="A339" t="str">
            <v>Z0019</v>
          </cell>
          <cell r="B339" t="str">
            <v>合計</v>
          </cell>
          <cell r="C339" t="str">
            <v>1000m2当り</v>
          </cell>
          <cell r="D339" t="str">
            <v>1000m2当り</v>
          </cell>
          <cell r="J339" t="str">
            <v>1000m2当り</v>
          </cell>
        </row>
        <row r="340">
          <cell r="A340" t="str">
            <v>Z0020</v>
          </cell>
          <cell r="B340" t="str">
            <v>合計</v>
          </cell>
          <cell r="C340" t="str">
            <v>10袋当り</v>
          </cell>
          <cell r="D340" t="str">
            <v>10袋当り</v>
          </cell>
          <cell r="J340" t="str">
            <v>10袋当り</v>
          </cell>
        </row>
        <row r="341">
          <cell r="A341" t="str">
            <v>Z1001</v>
          </cell>
          <cell r="B341" t="str">
            <v>継手材料</v>
          </cell>
          <cell r="C341" t="str">
            <v>式</v>
          </cell>
          <cell r="D341" t="str">
            <v>式</v>
          </cell>
          <cell r="G341" t="str">
            <v>式</v>
          </cell>
        </row>
        <row r="342">
          <cell r="A342" t="str">
            <v>Z1002</v>
          </cell>
          <cell r="B342" t="str">
            <v>運搬費</v>
          </cell>
          <cell r="C342" t="str">
            <v>式</v>
          </cell>
          <cell r="D342" t="str">
            <v>式</v>
          </cell>
          <cell r="G342" t="str">
            <v>式</v>
          </cell>
        </row>
        <row r="343">
          <cell r="A343" t="str">
            <v>代　価　表</v>
          </cell>
        </row>
        <row r="344">
          <cell r="A344" t="str">
            <v>番号</v>
          </cell>
          <cell r="B344" t="str">
            <v>名称</v>
          </cell>
          <cell r="C344" t="str">
            <v>条件２</v>
          </cell>
          <cell r="D344" t="str">
            <v>条件３</v>
          </cell>
          <cell r="E344" t="str">
            <v>単位</v>
          </cell>
          <cell r="F344" t="str">
            <v>金額</v>
          </cell>
          <cell r="G344" t="str">
            <v>根拠</v>
          </cell>
          <cell r="H344" t="str">
            <v>金額</v>
          </cell>
          <cell r="I344" t="str">
            <v>根拠</v>
          </cell>
          <cell r="L344" t="str">
            <v>根拠</v>
          </cell>
        </row>
        <row r="345">
          <cell r="A345" t="str">
            <v>D1-1</v>
          </cell>
          <cell r="B345">
            <v>86</v>
          </cell>
          <cell r="C345" t="str">
            <v>振動ローラ運転－１</v>
          </cell>
          <cell r="D345" t="str">
            <v>ハンドガイド式　0.5～0.6t</v>
          </cell>
          <cell r="E345">
            <v>0</v>
          </cell>
          <cell r="F345" t="str">
            <v>日</v>
          </cell>
          <cell r="G345">
            <v>17480</v>
          </cell>
          <cell r="H345">
            <v>0</v>
          </cell>
          <cell r="I345" t="str">
            <v>D1-1</v>
          </cell>
          <cell r="J345" t="str">
            <v xml:space="preserve"> 第86号単価表</v>
          </cell>
          <cell r="K345">
            <v>0</v>
          </cell>
          <cell r="L345">
            <v>0</v>
          </cell>
        </row>
        <row r="346">
          <cell r="A346" t="str">
            <v>D1-2</v>
          </cell>
          <cell r="B346">
            <v>87</v>
          </cell>
          <cell r="C346" t="str">
            <v>振動コンパクタ運転</v>
          </cell>
          <cell r="D346" t="str">
            <v>50～60kg</v>
          </cell>
          <cell r="E346">
            <v>0</v>
          </cell>
          <cell r="F346" t="str">
            <v>日</v>
          </cell>
          <cell r="G346">
            <v>16500</v>
          </cell>
          <cell r="H346">
            <v>0</v>
          </cell>
          <cell r="I346" t="str">
            <v>D1-2</v>
          </cell>
          <cell r="J346" t="str">
            <v xml:space="preserve"> 第87号単価表</v>
          </cell>
          <cell r="K346">
            <v>0</v>
          </cell>
          <cell r="L346">
            <v>0</v>
          </cell>
        </row>
        <row r="347">
          <cell r="A347" t="str">
            <v>D1-3</v>
          </cell>
          <cell r="B347">
            <v>88</v>
          </cell>
          <cell r="C347" t="str">
            <v>バックホウ運転－１</v>
          </cell>
          <cell r="D347" t="str">
            <v>排ガス対策型</v>
          </cell>
          <cell r="E347" t="str">
            <v>ＢＨ山積0.8m3（平積0.6m3）</v>
          </cell>
          <cell r="F347" t="str">
            <v>日</v>
          </cell>
          <cell r="G347">
            <v>55100</v>
          </cell>
          <cell r="H347">
            <v>0</v>
          </cell>
          <cell r="I347" t="str">
            <v>D1-3</v>
          </cell>
          <cell r="J347" t="str">
            <v xml:space="preserve"> 第88号単価表</v>
          </cell>
          <cell r="K347">
            <v>0</v>
          </cell>
          <cell r="L347">
            <v>0</v>
          </cell>
        </row>
        <row r="348">
          <cell r="A348" t="str">
            <v>D1-4</v>
          </cell>
          <cell r="B348">
            <v>89</v>
          </cell>
          <cell r="C348" t="str">
            <v>バックホウ運転－２</v>
          </cell>
          <cell r="D348" t="str">
            <v>排ガス対策型</v>
          </cell>
          <cell r="E348" t="str">
            <v>山積0.45m3(平積0.35m3）</v>
          </cell>
          <cell r="F348" t="str">
            <v>日</v>
          </cell>
          <cell r="G348">
            <v>36750</v>
          </cell>
          <cell r="H348">
            <v>0</v>
          </cell>
          <cell r="I348" t="str">
            <v>D1-4</v>
          </cell>
          <cell r="J348" t="str">
            <v xml:space="preserve"> 第89号単価表</v>
          </cell>
          <cell r="K348">
            <v>0</v>
          </cell>
          <cell r="L348">
            <v>0</v>
          </cell>
        </row>
        <row r="349">
          <cell r="A349" t="str">
            <v>D1-5</v>
          </cell>
          <cell r="B349">
            <v>90</v>
          </cell>
          <cell r="C349" t="str">
            <v>ブルドーザ運転</v>
          </cell>
          <cell r="D349" t="str">
            <v>排ガス対策型</v>
          </cell>
          <cell r="E349" t="str">
            <v>15t級</v>
          </cell>
          <cell r="F349" t="str">
            <v>ｍ3</v>
          </cell>
          <cell r="G349">
            <v>58880</v>
          </cell>
          <cell r="H349">
            <v>0</v>
          </cell>
          <cell r="I349" t="str">
            <v>D1-5</v>
          </cell>
          <cell r="J349" t="str">
            <v xml:space="preserve"> 第90号単価表</v>
          </cell>
          <cell r="K349">
            <v>0</v>
          </cell>
          <cell r="L349">
            <v>0</v>
          </cell>
        </row>
        <row r="350">
          <cell r="A350" t="str">
            <v>D1-6</v>
          </cell>
          <cell r="B350">
            <v>91</v>
          </cell>
          <cell r="C350" t="str">
            <v>タイヤローラ運転－１</v>
          </cell>
          <cell r="D350" t="str">
            <v>排ガス対策型</v>
          </cell>
          <cell r="E350" t="str">
            <v>8～20ｔ</v>
          </cell>
          <cell r="F350" t="str">
            <v>日</v>
          </cell>
          <cell r="G350">
            <v>35430</v>
          </cell>
          <cell r="H350">
            <v>0</v>
          </cell>
          <cell r="I350" t="str">
            <v>D1-6</v>
          </cell>
          <cell r="J350" t="str">
            <v xml:space="preserve"> 第91号単価表</v>
          </cell>
          <cell r="K350">
            <v>0</v>
          </cell>
          <cell r="L350">
            <v>0</v>
          </cell>
        </row>
        <row r="351">
          <cell r="A351" t="str">
            <v>D1-7</v>
          </cell>
          <cell r="B351">
            <v>92</v>
          </cell>
          <cell r="C351" t="str">
            <v>バックホウ運転－３</v>
          </cell>
          <cell r="D351" t="str">
            <v>排ガス対策型</v>
          </cell>
          <cell r="E351" t="str">
            <v>ＢＨ山積0.8m3（平積0.6m3）</v>
          </cell>
          <cell r="F351" t="str">
            <v>時間</v>
          </cell>
          <cell r="G351">
            <v>9290</v>
          </cell>
          <cell r="H351">
            <v>0</v>
          </cell>
          <cell r="I351" t="str">
            <v>D1-7</v>
          </cell>
          <cell r="J351" t="str">
            <v xml:space="preserve"> 第92号単価表</v>
          </cell>
          <cell r="K351">
            <v>0</v>
          </cell>
          <cell r="L351">
            <v>0</v>
          </cell>
        </row>
        <row r="352">
          <cell r="A352" t="str">
            <v>D1-8</v>
          </cell>
          <cell r="B352">
            <v>93</v>
          </cell>
          <cell r="C352" t="str">
            <v>バックホウ運転－４</v>
          </cell>
          <cell r="D352" t="str">
            <v>排ガス対策型</v>
          </cell>
          <cell r="E352" t="str">
            <v>山積0.45m3(平積0.35m3）2.9t吊</v>
          </cell>
          <cell r="F352" t="str">
            <v>日</v>
          </cell>
          <cell r="G352">
            <v>39040</v>
          </cell>
          <cell r="H352">
            <v>0</v>
          </cell>
          <cell r="I352" t="str">
            <v>D1-8</v>
          </cell>
          <cell r="J352" t="str">
            <v xml:space="preserve"> 第93号単価表</v>
          </cell>
          <cell r="K352">
            <v>0</v>
          </cell>
          <cell r="L352">
            <v>0</v>
          </cell>
        </row>
        <row r="353">
          <cell r="A353" t="str">
            <v>D1-9</v>
          </cell>
          <cell r="B353">
            <v>94</v>
          </cell>
          <cell r="C353" t="str">
            <v>スタビライザ運転</v>
          </cell>
          <cell r="D353" t="str">
            <v>処理幅2m　路床改良用</v>
          </cell>
          <cell r="E353" t="str">
            <v>処理深さ0.6m</v>
          </cell>
          <cell r="F353" t="str">
            <v>日</v>
          </cell>
          <cell r="G353">
            <v>293100</v>
          </cell>
          <cell r="H353">
            <v>0</v>
          </cell>
          <cell r="I353" t="str">
            <v>D1-9</v>
          </cell>
          <cell r="J353" t="str">
            <v xml:space="preserve"> 第94号単価表</v>
          </cell>
          <cell r="K353">
            <v>0</v>
          </cell>
          <cell r="L353">
            <v>0</v>
          </cell>
        </row>
        <row r="354">
          <cell r="A354" t="str">
            <v>D1-10</v>
          </cell>
          <cell r="B354">
            <v>95</v>
          </cell>
          <cell r="C354" t="str">
            <v>モータグレーダ運転－１</v>
          </cell>
          <cell r="D354" t="str">
            <v>ブレード幅3.1m</v>
          </cell>
          <cell r="E354">
            <v>0</v>
          </cell>
          <cell r="F354" t="str">
            <v>日</v>
          </cell>
          <cell r="G354">
            <v>53070</v>
          </cell>
          <cell r="H354">
            <v>0</v>
          </cell>
          <cell r="I354" t="str">
            <v>D1-10</v>
          </cell>
          <cell r="J354" t="str">
            <v xml:space="preserve"> 第95号単価表</v>
          </cell>
          <cell r="K354">
            <v>0</v>
          </cell>
          <cell r="L354">
            <v>0</v>
          </cell>
        </row>
        <row r="355">
          <cell r="A355" t="str">
            <v>D1-11</v>
          </cell>
          <cell r="B355">
            <v>96</v>
          </cell>
          <cell r="C355" t="str">
            <v>タイヤローラ運転－２</v>
          </cell>
          <cell r="D355" t="str">
            <v>排ガス対策型</v>
          </cell>
          <cell r="E355" t="str">
            <v>8～20ｔ</v>
          </cell>
          <cell r="F355" t="str">
            <v>日</v>
          </cell>
          <cell r="G355">
            <v>37350</v>
          </cell>
          <cell r="H355">
            <v>0</v>
          </cell>
          <cell r="I355" t="str">
            <v>D1-11</v>
          </cell>
          <cell r="J355" t="str">
            <v xml:space="preserve"> 第96号単価表</v>
          </cell>
          <cell r="K355">
            <v>0</v>
          </cell>
          <cell r="L355">
            <v>0</v>
          </cell>
        </row>
        <row r="356">
          <cell r="A356" t="str">
            <v>D1-12</v>
          </cell>
          <cell r="B356">
            <v>97</v>
          </cell>
          <cell r="C356" t="str">
            <v>振動ローラ運転－２</v>
          </cell>
          <cell r="D356" t="str">
            <v>ハンドガイド式　0.8～1.1t</v>
          </cell>
          <cell r="E356">
            <v>0</v>
          </cell>
          <cell r="F356" t="str">
            <v>日</v>
          </cell>
          <cell r="G356">
            <v>18520</v>
          </cell>
          <cell r="H356">
            <v>0</v>
          </cell>
          <cell r="I356" t="str">
            <v>D1-12</v>
          </cell>
          <cell r="J356" t="str">
            <v xml:space="preserve"> 第97号単価表</v>
          </cell>
          <cell r="K356">
            <v>0</v>
          </cell>
          <cell r="L356">
            <v>0</v>
          </cell>
        </row>
        <row r="357">
          <cell r="A357" t="str">
            <v>D1-13</v>
          </cell>
          <cell r="B357">
            <v>98</v>
          </cell>
          <cell r="C357" t="str">
            <v>タンパ運転</v>
          </cell>
          <cell r="D357" t="str">
            <v>60～100kg</v>
          </cell>
          <cell r="E357">
            <v>0</v>
          </cell>
          <cell r="F357" t="str">
            <v>日</v>
          </cell>
          <cell r="G357">
            <v>16710</v>
          </cell>
          <cell r="H357">
            <v>0</v>
          </cell>
          <cell r="I357" t="str">
            <v>D1-13</v>
          </cell>
          <cell r="J357" t="str">
            <v xml:space="preserve"> 第98号単価表</v>
          </cell>
          <cell r="K357">
            <v>0</v>
          </cell>
          <cell r="L357">
            <v>0</v>
          </cell>
        </row>
        <row r="358">
          <cell r="A358" t="str">
            <v>D1-14</v>
          </cell>
          <cell r="B358">
            <v>99</v>
          </cell>
          <cell r="C358" t="str">
            <v>モータグレーダ運転－２</v>
          </cell>
          <cell r="D358" t="str">
            <v>ブレード幅3.1m</v>
          </cell>
          <cell r="E358">
            <v>0</v>
          </cell>
          <cell r="F358" t="str">
            <v>日</v>
          </cell>
          <cell r="G358">
            <v>47800</v>
          </cell>
          <cell r="H358">
            <v>0</v>
          </cell>
          <cell r="I358" t="str">
            <v>D1-14</v>
          </cell>
          <cell r="J358" t="str">
            <v xml:space="preserve"> 第99号単価表</v>
          </cell>
          <cell r="K358">
            <v>0</v>
          </cell>
          <cell r="L358">
            <v>0</v>
          </cell>
        </row>
        <row r="359">
          <cell r="A359" t="str">
            <v>D1-15</v>
          </cell>
          <cell r="B359">
            <v>100</v>
          </cell>
          <cell r="C359" t="str">
            <v>マカダムローラ運転－１</v>
          </cell>
          <cell r="D359" t="str">
            <v>排出ガス対策型</v>
          </cell>
          <cell r="E359" t="str">
            <v>10～12ｔ</v>
          </cell>
          <cell r="F359" t="str">
            <v>日</v>
          </cell>
          <cell r="G359">
            <v>37900</v>
          </cell>
          <cell r="H359">
            <v>0</v>
          </cell>
          <cell r="I359" t="str">
            <v>D1-15</v>
          </cell>
          <cell r="J359" t="str">
            <v xml:space="preserve"> 第100号単価表</v>
          </cell>
          <cell r="K359">
            <v>0</v>
          </cell>
          <cell r="L359">
            <v>0</v>
          </cell>
        </row>
        <row r="360">
          <cell r="A360" t="str">
            <v>D1-16</v>
          </cell>
          <cell r="B360">
            <v>101</v>
          </cell>
          <cell r="C360" t="str">
            <v>タイヤローラ運転－３</v>
          </cell>
          <cell r="D360" t="str">
            <v>排ガス対策型</v>
          </cell>
          <cell r="E360" t="str">
            <v>8～20ｔ</v>
          </cell>
          <cell r="F360" t="str">
            <v>日</v>
          </cell>
          <cell r="G360">
            <v>35090</v>
          </cell>
          <cell r="H360">
            <v>0</v>
          </cell>
          <cell r="I360" t="str">
            <v>D1-16</v>
          </cell>
          <cell r="J360" t="str">
            <v xml:space="preserve"> 第101号単価表</v>
          </cell>
          <cell r="K360">
            <v>0</v>
          </cell>
          <cell r="L360">
            <v>0</v>
          </cell>
        </row>
        <row r="361">
          <cell r="A361" t="str">
            <v>D1-17</v>
          </cell>
          <cell r="B361">
            <v>102</v>
          </cell>
          <cell r="C361" t="str">
            <v>アスファルトフィニッシャ運転</v>
          </cell>
          <cell r="D361" t="str">
            <v>ホイール型</v>
          </cell>
          <cell r="E361" t="str">
            <v>2.4～6.0m</v>
          </cell>
          <cell r="F361" t="str">
            <v>日</v>
          </cell>
          <cell r="G361">
            <v>93120</v>
          </cell>
          <cell r="H361">
            <v>0</v>
          </cell>
          <cell r="I361" t="str">
            <v>D1-17</v>
          </cell>
          <cell r="J361" t="str">
            <v xml:space="preserve"> 第102号単価表</v>
          </cell>
          <cell r="K361">
            <v>0</v>
          </cell>
          <cell r="L361">
            <v>0</v>
          </cell>
        </row>
        <row r="362">
          <cell r="A362" t="str">
            <v>D1-18</v>
          </cell>
          <cell r="B362">
            <v>103</v>
          </cell>
          <cell r="C362" t="str">
            <v>マカダムローラ運転－２</v>
          </cell>
          <cell r="D362" t="str">
            <v>排出ガス対策型</v>
          </cell>
          <cell r="E362" t="str">
            <v>10～12ｔ</v>
          </cell>
          <cell r="F362" t="str">
            <v>日</v>
          </cell>
          <cell r="G362">
            <v>40540</v>
          </cell>
          <cell r="H362">
            <v>0</v>
          </cell>
          <cell r="I362" t="str">
            <v>D1-18</v>
          </cell>
          <cell r="J362" t="str">
            <v xml:space="preserve"> 第103号単価表</v>
          </cell>
          <cell r="K362">
            <v>0</v>
          </cell>
          <cell r="L362">
            <v>0</v>
          </cell>
        </row>
        <row r="363">
          <cell r="A363" t="str">
            <v>D1-19</v>
          </cell>
          <cell r="B363">
            <v>104</v>
          </cell>
          <cell r="C363" t="str">
            <v>タイヤローラ運転－４</v>
          </cell>
          <cell r="D363" t="str">
            <v>排ガス対策型</v>
          </cell>
          <cell r="E363" t="str">
            <v>8～20ｔ</v>
          </cell>
          <cell r="F363" t="str">
            <v>日</v>
          </cell>
          <cell r="G363">
            <v>40500</v>
          </cell>
          <cell r="H363">
            <v>0</v>
          </cell>
          <cell r="I363" t="str">
            <v>D1-19</v>
          </cell>
          <cell r="J363" t="str">
            <v xml:space="preserve"> 第104号単価表</v>
          </cell>
          <cell r="K363">
            <v>0</v>
          </cell>
          <cell r="L363">
            <v>0</v>
          </cell>
        </row>
        <row r="364">
          <cell r="A364" t="str">
            <v>D1-20</v>
          </cell>
          <cell r="B364">
            <v>105</v>
          </cell>
          <cell r="C364" t="str">
            <v>振動ローラ運転－３</v>
          </cell>
          <cell r="D364" t="str">
            <v>排出ガス対策型　搭乗式</v>
          </cell>
          <cell r="E364" t="str">
            <v>コンバインド型　3～4t　</v>
          </cell>
          <cell r="F364" t="str">
            <v>日</v>
          </cell>
          <cell r="G364">
            <v>25830</v>
          </cell>
          <cell r="H364">
            <v>0</v>
          </cell>
          <cell r="I364" t="str">
            <v>D1-20</v>
          </cell>
          <cell r="J364" t="str">
            <v xml:space="preserve"> 第105号単価表</v>
          </cell>
          <cell r="K364">
            <v>0</v>
          </cell>
          <cell r="L364">
            <v>0</v>
          </cell>
        </row>
        <row r="365">
          <cell r="A365" t="str">
            <v>D1-21</v>
          </cell>
          <cell r="B365">
            <v>106</v>
          </cell>
          <cell r="C365" t="str">
            <v>ダンプトラック運転</v>
          </cell>
          <cell r="D365" t="str">
            <v>10t積</v>
          </cell>
          <cell r="E365">
            <v>0</v>
          </cell>
          <cell r="F365" t="str">
            <v>日</v>
          </cell>
          <cell r="G365">
            <v>43860</v>
          </cell>
          <cell r="H365">
            <v>0</v>
          </cell>
          <cell r="I365" t="str">
            <v>D1-21</v>
          </cell>
          <cell r="J365" t="str">
            <v xml:space="preserve"> 第106号単価表</v>
          </cell>
          <cell r="K365">
            <v>0</v>
          </cell>
          <cell r="L365">
            <v>0</v>
          </cell>
        </row>
        <row r="366">
          <cell r="A366" t="str">
            <v>D1-22</v>
          </cell>
          <cell r="B366">
            <v>107</v>
          </cell>
          <cell r="C366" t="str">
            <v>バックホウ運転－５</v>
          </cell>
          <cell r="D366" t="str">
            <v>排ガス対策型</v>
          </cell>
          <cell r="E366" t="str">
            <v>ＢＨ山積0.8m3（平積0.6m3）</v>
          </cell>
          <cell r="F366" t="str">
            <v>日</v>
          </cell>
          <cell r="G366">
            <v>28310</v>
          </cell>
          <cell r="H366">
            <v>0</v>
          </cell>
          <cell r="I366" t="str">
            <v>D1-22</v>
          </cell>
          <cell r="J366" t="str">
            <v xml:space="preserve"> 第107号単価表</v>
          </cell>
          <cell r="K366">
            <v>0</v>
          </cell>
          <cell r="L366">
            <v>0</v>
          </cell>
        </row>
        <row r="367">
          <cell r="A367" t="str">
            <v>D1-23</v>
          </cell>
          <cell r="B367">
            <v>108</v>
          </cell>
          <cell r="C367" t="str">
            <v>バックホウ運転－６</v>
          </cell>
          <cell r="D367" t="str">
            <v>排ガス対策型</v>
          </cell>
          <cell r="E367" t="str">
            <v>ＢＨ山積0.8m3（平積0.6m3）</v>
          </cell>
          <cell r="F367" t="str">
            <v>時間</v>
          </cell>
          <cell r="G367">
            <v>6490</v>
          </cell>
          <cell r="H367">
            <v>0</v>
          </cell>
          <cell r="I367" t="str">
            <v>D1-23</v>
          </cell>
          <cell r="J367" t="str">
            <v xml:space="preserve"> 第108号単価表</v>
          </cell>
          <cell r="K367">
            <v>0</v>
          </cell>
          <cell r="L367">
            <v>0</v>
          </cell>
        </row>
        <row r="368">
          <cell r="A368" t="str">
            <v>D1-24</v>
          </cell>
          <cell r="B368">
            <v>109</v>
          </cell>
          <cell r="C368" t="str">
            <v>バックホウ運転－７</v>
          </cell>
          <cell r="D368" t="str">
            <v>排ガス対策型</v>
          </cell>
          <cell r="E368" t="str">
            <v>山積0.45m3(平積0.35m3）</v>
          </cell>
          <cell r="F368" t="str">
            <v>日</v>
          </cell>
          <cell r="G368">
            <v>41160</v>
          </cell>
          <cell r="H368">
            <v>0</v>
          </cell>
          <cell r="I368" t="str">
            <v>D1-24</v>
          </cell>
          <cell r="J368" t="str">
            <v xml:space="preserve"> 第109号単価表</v>
          </cell>
          <cell r="K368">
            <v>0</v>
          </cell>
          <cell r="L368">
            <v>0</v>
          </cell>
        </row>
        <row r="369">
          <cell r="A369" t="str">
            <v>D2-1</v>
          </cell>
          <cell r="B369">
            <v>1</v>
          </cell>
          <cell r="C369" t="str">
            <v>バックホウ掘削積込</v>
          </cell>
          <cell r="D369" t="str">
            <v>ＢＨ山積0.8m3（平積0.6m3）</v>
          </cell>
          <cell r="E369" t="str">
            <v>地山　掘削積込　障害なし</v>
          </cell>
          <cell r="F369" t="str">
            <v>ｍ3</v>
          </cell>
          <cell r="G369">
            <v>181</v>
          </cell>
          <cell r="H369">
            <v>0</v>
          </cell>
          <cell r="I369" t="str">
            <v>D2-1</v>
          </cell>
          <cell r="J369" t="str">
            <v xml:space="preserve"> 第1号単価表</v>
          </cell>
          <cell r="K369">
            <v>0</v>
          </cell>
          <cell r="L369">
            <v>0</v>
          </cell>
        </row>
        <row r="370">
          <cell r="A370" t="str">
            <v>D2-2</v>
          </cell>
          <cell r="B370" t="str">
            <v>掘削工-1</v>
          </cell>
          <cell r="C370" t="str">
            <v>ＢＨ山積1.4m3（平積1.0m3）</v>
          </cell>
          <cell r="D370" t="str">
            <v>地山　掘削積込　障害なし</v>
          </cell>
          <cell r="E370" t="str">
            <v>ｍ3</v>
          </cell>
          <cell r="F370">
            <v>145</v>
          </cell>
          <cell r="G370">
            <v>0</v>
          </cell>
          <cell r="H370" t="str">
            <v>D2-2</v>
          </cell>
          <cell r="I370" t="str">
            <v/>
          </cell>
          <cell r="J370">
            <v>0</v>
          </cell>
          <cell r="K370" t="str">
            <v/>
          </cell>
          <cell r="L370">
            <v>0</v>
          </cell>
        </row>
        <row r="371">
          <cell r="A371" t="str">
            <v>D2-3</v>
          </cell>
          <cell r="B371">
            <v>2</v>
          </cell>
          <cell r="C371" t="str">
            <v>バックホウ積込</v>
          </cell>
          <cell r="D371" t="str">
            <v>コンクリート殻</v>
          </cell>
          <cell r="E371" t="str">
            <v>山積0.8（平積0.6m3）</v>
          </cell>
          <cell r="F371" t="str">
            <v>ｍ3</v>
          </cell>
          <cell r="G371">
            <v>209</v>
          </cell>
          <cell r="H371">
            <v>0</v>
          </cell>
          <cell r="I371" t="str">
            <v>D2-3</v>
          </cell>
          <cell r="J371" t="str">
            <v xml:space="preserve"> 第2号単価表</v>
          </cell>
          <cell r="K371">
            <v>0</v>
          </cell>
          <cell r="L371">
            <v>0</v>
          </cell>
        </row>
        <row r="372">
          <cell r="A372" t="str">
            <v>D2-4</v>
          </cell>
          <cell r="B372" t="str">
            <v>土砂積込工</v>
          </cell>
          <cell r="C372" t="str">
            <v>レキ質土、砂・砂質土、粘性土</v>
          </cell>
          <cell r="D372" t="str">
            <v>山積1.4（平積1.0m3）</v>
          </cell>
          <cell r="E372" t="str">
            <v>ｍ3</v>
          </cell>
          <cell r="F372">
            <v>137</v>
          </cell>
          <cell r="G372">
            <v>0</v>
          </cell>
          <cell r="H372" t="str">
            <v>D2-4</v>
          </cell>
          <cell r="I372" t="str">
            <v/>
          </cell>
          <cell r="J372">
            <v>0</v>
          </cell>
          <cell r="K372" t="str">
            <v/>
          </cell>
          <cell r="L372">
            <v>0</v>
          </cell>
        </row>
        <row r="373">
          <cell r="A373" t="str">
            <v>D2-5</v>
          </cell>
          <cell r="B373">
            <v>3</v>
          </cell>
          <cell r="C373" t="str">
            <v>床堀工</v>
          </cell>
          <cell r="D373" t="str">
            <v>レキ質土、砂・砂質土、粘性土</v>
          </cell>
          <cell r="E373" t="str">
            <v>0.8m3（作業土工）障害なし</v>
          </cell>
          <cell r="F373" t="str">
            <v>ｍ3</v>
          </cell>
          <cell r="G373">
            <v>248</v>
          </cell>
          <cell r="H373">
            <v>0</v>
          </cell>
          <cell r="I373" t="str">
            <v>D2-5</v>
          </cell>
          <cell r="J373" t="str">
            <v xml:space="preserve"> 第3号単価表</v>
          </cell>
          <cell r="K373">
            <v>0</v>
          </cell>
          <cell r="L373">
            <v>0</v>
          </cell>
        </row>
        <row r="374">
          <cell r="A374" t="str">
            <v>D2-6</v>
          </cell>
          <cell r="B374" t="str">
            <v>バックホウ床堀</v>
          </cell>
          <cell r="C374" t="str">
            <v>レキ質土、砂・砂質土、粘性土</v>
          </cell>
          <cell r="D374" t="str">
            <v>0.45m3（作業土工）障害なし</v>
          </cell>
          <cell r="E374" t="str">
            <v>ｍ3</v>
          </cell>
          <cell r="F374">
            <v>248</v>
          </cell>
          <cell r="G374">
            <v>0</v>
          </cell>
          <cell r="H374" t="str">
            <v>D2-6</v>
          </cell>
          <cell r="I374" t="str">
            <v/>
          </cell>
          <cell r="J374">
            <v>0</v>
          </cell>
          <cell r="K374" t="str">
            <v/>
          </cell>
          <cell r="L374">
            <v>0</v>
          </cell>
        </row>
        <row r="375">
          <cell r="A375" t="str">
            <v>D3-1</v>
          </cell>
          <cell r="B375">
            <v>4</v>
          </cell>
          <cell r="C375" t="str">
            <v>土砂運搬工</v>
          </cell>
          <cell r="D375" t="str">
            <v>10t積　運搬距離0.5km以下</v>
          </cell>
          <cell r="E375" t="str">
            <v>BH山積0.8ｍ3(平積0.6ｍ3)積込</v>
          </cell>
          <cell r="F375" t="str">
            <v>ｍ3</v>
          </cell>
          <cell r="G375">
            <v>307</v>
          </cell>
          <cell r="H375">
            <v>0</v>
          </cell>
          <cell r="I375" t="str">
            <v>D3-1</v>
          </cell>
          <cell r="J375" t="str">
            <v xml:space="preserve"> 第4号単価表</v>
          </cell>
          <cell r="K375">
            <v>0</v>
          </cell>
          <cell r="L375">
            <v>0</v>
          </cell>
        </row>
        <row r="376">
          <cell r="A376" t="str">
            <v>D3-2</v>
          </cell>
          <cell r="B376">
            <v>5</v>
          </cell>
          <cell r="C376" t="str">
            <v>補強盛土工</v>
          </cell>
          <cell r="D376" t="str">
            <v>ジオテキスタイル盛土補強</v>
          </cell>
          <cell r="E376">
            <v>0</v>
          </cell>
          <cell r="F376" t="str">
            <v>式</v>
          </cell>
          <cell r="G376">
            <v>8322508</v>
          </cell>
          <cell r="H376">
            <v>5364155</v>
          </cell>
          <cell r="I376" t="str">
            <v>D3-2</v>
          </cell>
          <cell r="J376" t="str">
            <v xml:space="preserve"> 第5号単価表</v>
          </cell>
          <cell r="K376">
            <v>0</v>
          </cell>
          <cell r="L376">
            <v>0</v>
          </cell>
        </row>
        <row r="377">
          <cell r="A377" t="str">
            <v>D3-3</v>
          </cell>
          <cell r="B377">
            <v>6</v>
          </cell>
          <cell r="C377" t="str">
            <v>ジオテキスタイル工</v>
          </cell>
          <cell r="D377">
            <v>0</v>
          </cell>
          <cell r="E377">
            <v>0</v>
          </cell>
          <cell r="F377" t="str">
            <v>式</v>
          </cell>
          <cell r="G377">
            <v>8322508</v>
          </cell>
          <cell r="H377">
            <v>5364155</v>
          </cell>
          <cell r="I377" t="str">
            <v>D3-3</v>
          </cell>
          <cell r="J377" t="str">
            <v xml:space="preserve"> 第6号単価表</v>
          </cell>
          <cell r="K377">
            <v>0</v>
          </cell>
          <cell r="L377">
            <v>0</v>
          </cell>
        </row>
        <row r="378">
          <cell r="A378" t="str">
            <v>D3-4</v>
          </cell>
          <cell r="B378">
            <v>7</v>
          </cell>
          <cell r="C378" t="str">
            <v>盛土工</v>
          </cell>
          <cell r="D378" t="str">
            <v>路床</v>
          </cell>
          <cell r="E378" t="str">
            <v>15t級　排出ガス対策型</v>
          </cell>
          <cell r="F378" t="str">
            <v>ｍ3</v>
          </cell>
          <cell r="G378">
            <v>213</v>
          </cell>
          <cell r="H378">
            <v>0</v>
          </cell>
          <cell r="I378" t="str">
            <v>D3-4</v>
          </cell>
          <cell r="J378" t="str">
            <v xml:space="preserve"> 第7号単価表</v>
          </cell>
          <cell r="K378">
            <v>0</v>
          </cell>
          <cell r="L378">
            <v>0</v>
          </cell>
        </row>
        <row r="379">
          <cell r="A379" t="str">
            <v>D3-5</v>
          </cell>
          <cell r="B379">
            <v>8</v>
          </cell>
          <cell r="C379" t="str">
            <v>残土敷均し工</v>
          </cell>
          <cell r="D379" t="str">
            <v>普通15t級　排出ガス対策型</v>
          </cell>
          <cell r="E379">
            <v>0</v>
          </cell>
          <cell r="F379" t="str">
            <v>ｍ3</v>
          </cell>
          <cell r="G379">
            <v>104</v>
          </cell>
          <cell r="H379">
            <v>0</v>
          </cell>
          <cell r="I379" t="str">
            <v>D3-5</v>
          </cell>
          <cell r="J379" t="str">
            <v xml:space="preserve"> 第8号単価表</v>
          </cell>
          <cell r="K379">
            <v>0</v>
          </cell>
          <cell r="L379">
            <v>0</v>
          </cell>
        </row>
        <row r="380">
          <cell r="A380" t="str">
            <v>D3-6</v>
          </cell>
          <cell r="B380" t="str">
            <v>埋戻工Ａ</v>
          </cell>
          <cell r="C380" t="str">
            <v>流用土搬入含む</v>
          </cell>
          <cell r="D380" t="str">
            <v>最小埋戻幅4m以上</v>
          </cell>
          <cell r="E380" t="str">
            <v>ｍ3</v>
          </cell>
          <cell r="F380">
            <v>862</v>
          </cell>
          <cell r="G380">
            <v>0</v>
          </cell>
          <cell r="H380" t="str">
            <v>D3-6</v>
          </cell>
          <cell r="I380" t="str">
            <v/>
          </cell>
          <cell r="J380">
            <v>0</v>
          </cell>
          <cell r="K380" t="str">
            <v/>
          </cell>
          <cell r="L380">
            <v>0</v>
          </cell>
        </row>
        <row r="381">
          <cell r="A381" t="str">
            <v>D4-1</v>
          </cell>
          <cell r="B381" t="str">
            <v>埋戻工Ｂ</v>
          </cell>
          <cell r="C381" t="str">
            <v>流用土搬入含む</v>
          </cell>
          <cell r="D381" t="str">
            <v>最小埋戻幅4m以上</v>
          </cell>
          <cell r="E381" t="str">
            <v>ｍ3</v>
          </cell>
          <cell r="F381">
            <v>1860</v>
          </cell>
          <cell r="G381">
            <v>0</v>
          </cell>
          <cell r="H381" t="str">
            <v>D4-1</v>
          </cell>
          <cell r="I381" t="str">
            <v/>
          </cell>
          <cell r="J381">
            <v>0</v>
          </cell>
          <cell r="K381" t="str">
            <v/>
          </cell>
          <cell r="L381">
            <v>0</v>
          </cell>
        </row>
        <row r="382">
          <cell r="A382" t="str">
            <v>D4-2</v>
          </cell>
          <cell r="B382">
            <v>9</v>
          </cell>
          <cell r="C382" t="str">
            <v>既設側溝取り壊し撤去</v>
          </cell>
          <cell r="D382">
            <v>0</v>
          </cell>
          <cell r="E382">
            <v>0</v>
          </cell>
          <cell r="F382" t="str">
            <v>式</v>
          </cell>
          <cell r="G382">
            <v>11920</v>
          </cell>
          <cell r="H382">
            <v>0</v>
          </cell>
          <cell r="I382" t="str">
            <v>D4-2</v>
          </cell>
          <cell r="J382" t="str">
            <v xml:space="preserve"> 第9号単価表</v>
          </cell>
          <cell r="K382">
            <v>0</v>
          </cell>
          <cell r="L382">
            <v>0</v>
          </cell>
        </row>
        <row r="383">
          <cell r="A383" t="str">
            <v>D4-3</v>
          </cell>
          <cell r="B383">
            <v>10</v>
          </cell>
          <cell r="C383" t="str">
            <v>埋戻工Ｃ</v>
          </cell>
          <cell r="D383" t="str">
            <v>流用土搬入含む</v>
          </cell>
          <cell r="E383" t="str">
            <v>最大埋戻幅1m以上4m未満</v>
          </cell>
          <cell r="F383" t="str">
            <v>ｍ3</v>
          </cell>
          <cell r="G383">
            <v>1266</v>
          </cell>
          <cell r="H383">
            <v>0</v>
          </cell>
          <cell r="I383" t="str">
            <v>D4-3</v>
          </cell>
          <cell r="J383" t="str">
            <v xml:space="preserve"> 第10号単価表</v>
          </cell>
          <cell r="K383">
            <v>0</v>
          </cell>
          <cell r="L383">
            <v>0</v>
          </cell>
        </row>
        <row r="384">
          <cell r="A384" t="str">
            <v>D4-4</v>
          </cell>
          <cell r="B384">
            <v>11</v>
          </cell>
          <cell r="C384" t="str">
            <v>埋戻工Ｄ</v>
          </cell>
          <cell r="D384" t="str">
            <v>締固めタンパ</v>
          </cell>
          <cell r="E384" t="str">
            <v>最大埋戻幅1m未満</v>
          </cell>
          <cell r="F384" t="str">
            <v>ｍ3</v>
          </cell>
          <cell r="G384">
            <v>2025</v>
          </cell>
          <cell r="H384">
            <v>0</v>
          </cell>
          <cell r="I384" t="str">
            <v>D4-4</v>
          </cell>
          <cell r="J384" t="str">
            <v xml:space="preserve"> 第11号単価表</v>
          </cell>
          <cell r="K384">
            <v>0</v>
          </cell>
          <cell r="L384">
            <v>0</v>
          </cell>
        </row>
        <row r="385">
          <cell r="A385" t="str">
            <v>D4-5</v>
          </cell>
          <cell r="B385">
            <v>12</v>
          </cell>
          <cell r="C385" t="str">
            <v>路床安定処理工</v>
          </cell>
          <cell r="D385" t="str">
            <v>添加量50kg/㎥　混合厚600mm</v>
          </cell>
          <cell r="E385" t="str">
            <v>スタビライザ混合　1回</v>
          </cell>
          <cell r="F385" t="str">
            <v>ｍ2</v>
          </cell>
          <cell r="G385">
            <v>970</v>
          </cell>
          <cell r="H385">
            <v>0</v>
          </cell>
          <cell r="I385" t="str">
            <v>D4-5</v>
          </cell>
          <cell r="J385" t="str">
            <v xml:space="preserve"> 第12号単価表</v>
          </cell>
          <cell r="K385">
            <v>0</v>
          </cell>
          <cell r="L385">
            <v>0</v>
          </cell>
        </row>
        <row r="386">
          <cell r="A386" t="str">
            <v>D4-6</v>
          </cell>
          <cell r="B386">
            <v>13</v>
          </cell>
          <cell r="C386" t="str">
            <v>切土法面整形</v>
          </cell>
          <cell r="D386" t="str">
            <v>機械による切土整形</v>
          </cell>
          <cell r="E386" t="str">
            <v>レキ質土、砂・砂質土、粘性土</v>
          </cell>
          <cell r="F386" t="str">
            <v>ｍ2</v>
          </cell>
          <cell r="G386">
            <v>674</v>
          </cell>
          <cell r="H386">
            <v>0</v>
          </cell>
          <cell r="I386" t="str">
            <v>D4-6</v>
          </cell>
          <cell r="J386" t="str">
            <v xml:space="preserve"> 第13号単価表</v>
          </cell>
          <cell r="K386">
            <v>0</v>
          </cell>
          <cell r="L386">
            <v>0</v>
          </cell>
        </row>
        <row r="387">
          <cell r="A387" t="str">
            <v>D4-7</v>
          </cell>
          <cell r="B387" t="str">
            <v>切土法面工-2</v>
          </cell>
          <cell r="C387" t="str">
            <v>機械による切土整形</v>
          </cell>
          <cell r="D387" t="str">
            <v>軟岩Ⅰ</v>
          </cell>
          <cell r="E387" t="str">
            <v>ｍ2</v>
          </cell>
          <cell r="F387">
            <v>886</v>
          </cell>
          <cell r="G387">
            <v>0</v>
          </cell>
          <cell r="H387" t="str">
            <v>D4-7</v>
          </cell>
          <cell r="I387" t="str">
            <v/>
          </cell>
          <cell r="J387">
            <v>0</v>
          </cell>
          <cell r="K387" t="str">
            <v/>
          </cell>
          <cell r="L387">
            <v>0</v>
          </cell>
        </row>
        <row r="388">
          <cell r="A388" t="str">
            <v>D4-8</v>
          </cell>
          <cell r="B388">
            <v>14</v>
          </cell>
          <cell r="C388" t="str">
            <v>盛土法面整形</v>
          </cell>
          <cell r="D388" t="str">
            <v>機械による削り取り整形</v>
          </cell>
          <cell r="E388">
            <v>0</v>
          </cell>
          <cell r="F388" t="str">
            <v>ｍ2</v>
          </cell>
          <cell r="G388">
            <v>361</v>
          </cell>
          <cell r="H388">
            <v>0</v>
          </cell>
          <cell r="I388" t="str">
            <v>D4-8</v>
          </cell>
          <cell r="J388" t="str">
            <v xml:space="preserve"> 第14号単価表</v>
          </cell>
          <cell r="K388">
            <v>0</v>
          </cell>
          <cell r="L388">
            <v>0</v>
          </cell>
        </row>
        <row r="389">
          <cell r="A389" t="str">
            <v>D4-9</v>
          </cell>
          <cell r="B389">
            <v>15</v>
          </cell>
          <cell r="C389" t="str">
            <v>隔壁工－１（H500）</v>
          </cell>
          <cell r="D389" t="str">
            <v>18-8-40高炉　W/C≦60％</v>
          </cell>
          <cell r="E389" t="str">
            <v>小型構造物</v>
          </cell>
          <cell r="F389" t="str">
            <v>ｍ</v>
          </cell>
          <cell r="G389">
            <v>7918</v>
          </cell>
          <cell r="H389">
            <v>0</v>
          </cell>
          <cell r="I389" t="str">
            <v>D4-9</v>
          </cell>
          <cell r="J389" t="str">
            <v xml:space="preserve"> 第15号単価表</v>
          </cell>
          <cell r="K389">
            <v>0</v>
          </cell>
          <cell r="L389">
            <v>0</v>
          </cell>
        </row>
        <row r="390">
          <cell r="A390" t="str">
            <v>D4-10</v>
          </cell>
          <cell r="B390">
            <v>16</v>
          </cell>
          <cell r="C390" t="str">
            <v>隔壁工－１（H650）</v>
          </cell>
          <cell r="D390" t="str">
            <v>18-8-40高炉　W/C≦60％</v>
          </cell>
          <cell r="E390" t="str">
            <v>小型構造物</v>
          </cell>
          <cell r="F390" t="str">
            <v>ｍ</v>
          </cell>
          <cell r="G390">
            <v>10151</v>
          </cell>
          <cell r="H390">
            <v>0</v>
          </cell>
          <cell r="I390" t="str">
            <v>D4-10</v>
          </cell>
          <cell r="J390" t="str">
            <v xml:space="preserve"> 第16号単価表</v>
          </cell>
          <cell r="K390" t="str">
            <v xml:space="preserve"> 第16号単価表</v>
          </cell>
        </row>
        <row r="391">
          <cell r="A391" t="str">
            <v>D4-11</v>
          </cell>
          <cell r="B391">
            <v>17</v>
          </cell>
          <cell r="C391" t="str">
            <v>隔壁工－１（H950）</v>
          </cell>
          <cell r="D391" t="str">
            <v>18-8-40高炉　W/C≦60％</v>
          </cell>
          <cell r="E391" t="str">
            <v>小型構造物</v>
          </cell>
          <cell r="F391" t="str">
            <v>ｍ</v>
          </cell>
          <cell r="G391">
            <v>14616</v>
          </cell>
          <cell r="H391">
            <v>0</v>
          </cell>
          <cell r="I391" t="str">
            <v>D4-11</v>
          </cell>
          <cell r="J391" t="str">
            <v xml:space="preserve"> 第17号単価表</v>
          </cell>
          <cell r="K391" t="str">
            <v xml:space="preserve"> 第17号単価表</v>
          </cell>
        </row>
        <row r="392">
          <cell r="A392" t="str">
            <v>D4-12</v>
          </cell>
          <cell r="B392">
            <v>18</v>
          </cell>
          <cell r="C392" t="str">
            <v>隔壁工－２（H300～600）</v>
          </cell>
          <cell r="D392" t="str">
            <v>18-8-40高炉　W/C≦60％</v>
          </cell>
          <cell r="E392" t="str">
            <v>小型構造物</v>
          </cell>
          <cell r="F392" t="str">
            <v>ｍ3</v>
          </cell>
          <cell r="G392">
            <v>10388</v>
          </cell>
          <cell r="H392">
            <v>0</v>
          </cell>
          <cell r="I392" t="str">
            <v>D4-12</v>
          </cell>
          <cell r="J392" t="str">
            <v xml:space="preserve"> 第18号単価表</v>
          </cell>
          <cell r="K392" t="str">
            <v xml:space="preserve"> 第18号単価表</v>
          </cell>
        </row>
        <row r="393">
          <cell r="A393" t="str">
            <v>D4-13</v>
          </cell>
          <cell r="B393">
            <v>19</v>
          </cell>
          <cell r="C393" t="str">
            <v>隔壁工－２（H500～600）</v>
          </cell>
          <cell r="D393" t="str">
            <v>18-8-40高炉　W/C≦60％</v>
          </cell>
          <cell r="E393" t="str">
            <v>小型構造物</v>
          </cell>
          <cell r="F393" t="str">
            <v>ｍ3</v>
          </cell>
          <cell r="G393">
            <v>12909</v>
          </cell>
          <cell r="H393">
            <v>0</v>
          </cell>
          <cell r="I393" t="str">
            <v>D4-13</v>
          </cell>
          <cell r="J393" t="str">
            <v xml:space="preserve"> 第19号単価表</v>
          </cell>
          <cell r="K393" t="str">
            <v xml:space="preserve"> 第19号単価表</v>
          </cell>
        </row>
        <row r="394">
          <cell r="A394" t="str">
            <v>D4-14</v>
          </cell>
          <cell r="B394">
            <v>20</v>
          </cell>
          <cell r="C394" t="str">
            <v>隔壁工－２（H600）</v>
          </cell>
          <cell r="D394" t="str">
            <v>18-8-40高炉　W/C≦60％</v>
          </cell>
          <cell r="E394" t="str">
            <v>小型構造物</v>
          </cell>
          <cell r="F394" t="str">
            <v>ｍ3</v>
          </cell>
          <cell r="G394">
            <v>14132</v>
          </cell>
          <cell r="H394">
            <v>0</v>
          </cell>
          <cell r="I394" t="str">
            <v>D4-14</v>
          </cell>
          <cell r="J394" t="str">
            <v xml:space="preserve"> 第20号単価表</v>
          </cell>
          <cell r="K394" t="str">
            <v xml:space="preserve"> 第20号単価表</v>
          </cell>
        </row>
        <row r="395">
          <cell r="A395" t="str">
            <v>D4-15</v>
          </cell>
          <cell r="B395">
            <v>21</v>
          </cell>
          <cell r="C395" t="str">
            <v>埋戻コンクリート</v>
          </cell>
          <cell r="D395" t="str">
            <v>18-8-40　高炉　W/C≦60％</v>
          </cell>
          <cell r="E395" t="str">
            <v>無筋・鉄筋構造物人力打設</v>
          </cell>
          <cell r="F395" t="str">
            <v>ｍ3</v>
          </cell>
          <cell r="G395">
            <v>19214</v>
          </cell>
          <cell r="H395">
            <v>0</v>
          </cell>
          <cell r="I395" t="str">
            <v>D4-15</v>
          </cell>
          <cell r="J395" t="str">
            <v xml:space="preserve"> 第21号単価表</v>
          </cell>
          <cell r="K395" t="str">
            <v xml:space="preserve"> 第21号単価表</v>
          </cell>
        </row>
        <row r="396">
          <cell r="A396" t="str">
            <v>D4-16</v>
          </cell>
          <cell r="B396">
            <v>22</v>
          </cell>
          <cell r="C396" t="str">
            <v>壁面材組立・設置工</v>
          </cell>
          <cell r="D396" t="str">
            <v>鋼製ユニット</v>
          </cell>
          <cell r="E396">
            <v>0</v>
          </cell>
          <cell r="F396" t="str">
            <v>ｍ2</v>
          </cell>
          <cell r="G396">
            <v>11380</v>
          </cell>
          <cell r="H396">
            <v>10670</v>
          </cell>
          <cell r="I396" t="str">
            <v>D4-16</v>
          </cell>
          <cell r="J396" t="str">
            <v xml:space="preserve"> 第22号単価表</v>
          </cell>
          <cell r="K396" t="str">
            <v xml:space="preserve"> 第22号単価表</v>
          </cell>
        </row>
        <row r="397">
          <cell r="A397" t="str">
            <v>D4-17</v>
          </cell>
          <cell r="B397">
            <v>23</v>
          </cell>
          <cell r="C397" t="str">
            <v>ジオテキスタイル敷設工</v>
          </cell>
          <cell r="D397" t="str">
            <v>まきだし、敷均し、締固め含</v>
          </cell>
          <cell r="E397" t="str">
            <v>ジオグリッド敷設</v>
          </cell>
          <cell r="F397" t="str">
            <v>ｍ2</v>
          </cell>
          <cell r="G397">
            <v>2935</v>
          </cell>
          <cell r="H397">
            <v>1260</v>
          </cell>
          <cell r="I397" t="str">
            <v>D4-17</v>
          </cell>
          <cell r="J397" t="str">
            <v xml:space="preserve"> 第23号単価表</v>
          </cell>
          <cell r="K397" t="str">
            <v xml:space="preserve"> 第23号単価表</v>
          </cell>
        </row>
        <row r="398">
          <cell r="A398" t="str">
            <v>D4-18</v>
          </cell>
          <cell r="B398">
            <v>24</v>
          </cell>
          <cell r="C398" t="str">
            <v>ジオテキスタイル敷設工</v>
          </cell>
          <cell r="D398" t="str">
            <v>まきだし、敷均し、締固め含</v>
          </cell>
          <cell r="E398" t="str">
            <v>安定補助材敷設</v>
          </cell>
          <cell r="F398" t="str">
            <v>ｍ2</v>
          </cell>
          <cell r="G398">
            <v>2375</v>
          </cell>
          <cell r="H398">
            <v>700</v>
          </cell>
          <cell r="I398" t="str">
            <v>D4-18</v>
          </cell>
          <cell r="J398" t="str">
            <v xml:space="preserve"> 第24号単価表</v>
          </cell>
          <cell r="K398" t="str">
            <v xml:space="preserve"> 第24号単価表</v>
          </cell>
        </row>
        <row r="399">
          <cell r="A399" t="str">
            <v>D4-19</v>
          </cell>
          <cell r="B399">
            <v>25</v>
          </cell>
          <cell r="C399" t="str">
            <v>土のう巻込み工</v>
          </cell>
          <cell r="D399">
            <v>0</v>
          </cell>
          <cell r="E399">
            <v>0</v>
          </cell>
          <cell r="F399" t="str">
            <v>ｍ2</v>
          </cell>
          <cell r="G399">
            <v>1789</v>
          </cell>
          <cell r="H399">
            <v>255</v>
          </cell>
          <cell r="I399" t="str">
            <v>D4-19</v>
          </cell>
          <cell r="J399" t="str">
            <v xml:space="preserve"> 第25号単価表</v>
          </cell>
          <cell r="K399" t="str">
            <v xml:space="preserve"> 第25号単価表</v>
          </cell>
        </row>
        <row r="400">
          <cell r="A400" t="str">
            <v>D4-20</v>
          </cell>
          <cell r="B400">
            <v>26</v>
          </cell>
          <cell r="C400" t="str">
            <v>底盤保護コンクリート</v>
          </cell>
          <cell r="D400">
            <v>0</v>
          </cell>
          <cell r="E400" t="str">
            <v>厚10cm</v>
          </cell>
          <cell r="F400" t="str">
            <v>ｍ2</v>
          </cell>
          <cell r="G400">
            <v>1464</v>
          </cell>
          <cell r="H400">
            <v>0</v>
          </cell>
          <cell r="I400" t="str">
            <v>D4-20</v>
          </cell>
          <cell r="J400" t="str">
            <v xml:space="preserve"> 第26号単価表</v>
          </cell>
          <cell r="K400" t="str">
            <v xml:space="preserve"> 第26号単価表</v>
          </cell>
        </row>
        <row r="402">
          <cell r="A402" t="str">
            <v>D5-1</v>
          </cell>
          <cell r="B402">
            <v>27</v>
          </cell>
          <cell r="C402" t="str">
            <v>均しコンクリート</v>
          </cell>
          <cell r="D402" t="str">
            <v>18-8-40　高炉　W/C≦65％</v>
          </cell>
          <cell r="E402" t="str">
            <v>無筋・鉄筋構造物人力打設</v>
          </cell>
          <cell r="F402" t="str">
            <v>ｍ3</v>
          </cell>
          <cell r="G402">
            <v>14160</v>
          </cell>
          <cell r="H402">
            <v>0</v>
          </cell>
          <cell r="I402" t="str">
            <v>D5-1</v>
          </cell>
          <cell r="J402" t="str">
            <v xml:space="preserve"> 第27号単価表</v>
          </cell>
          <cell r="K402">
            <v>0</v>
          </cell>
          <cell r="L402">
            <v>0</v>
          </cell>
        </row>
        <row r="403">
          <cell r="A403" t="str">
            <v>D5-2</v>
          </cell>
          <cell r="B403">
            <v>28</v>
          </cell>
          <cell r="C403" t="str">
            <v>コンクリート養生工</v>
          </cell>
          <cell r="D403" t="str">
            <v>一般養生</v>
          </cell>
          <cell r="E403" t="str">
            <v>小型構造物</v>
          </cell>
          <cell r="F403" t="str">
            <v>ｍ3</v>
          </cell>
          <cell r="G403">
            <v>1133</v>
          </cell>
          <cell r="H403">
            <v>0</v>
          </cell>
          <cell r="I403" t="str">
            <v>D5-2</v>
          </cell>
          <cell r="J403" t="str">
            <v xml:space="preserve"> 第28号単価表</v>
          </cell>
          <cell r="K403">
            <v>0</v>
          </cell>
          <cell r="L403">
            <v>0</v>
          </cell>
        </row>
        <row r="404">
          <cell r="A404" t="str">
            <v>D5-3</v>
          </cell>
          <cell r="B404">
            <v>29</v>
          </cell>
          <cell r="C404" t="str">
            <v>コンクリート工</v>
          </cell>
          <cell r="D404" t="str">
            <v>21-8-25　高炉　W/C≦55％</v>
          </cell>
          <cell r="E404" t="str">
            <v>無筋・鉄筋構造物人力打設</v>
          </cell>
          <cell r="F404" t="str">
            <v>ｍ3</v>
          </cell>
          <cell r="G404">
            <v>14720</v>
          </cell>
          <cell r="H404">
            <v>0</v>
          </cell>
          <cell r="I404" t="str">
            <v>D5-3</v>
          </cell>
          <cell r="J404" t="str">
            <v xml:space="preserve"> 第29号単価表</v>
          </cell>
          <cell r="K404">
            <v>0</v>
          </cell>
          <cell r="L404">
            <v>0</v>
          </cell>
        </row>
        <row r="405">
          <cell r="A405" t="str">
            <v>D5-4</v>
          </cell>
          <cell r="B405" t="str">
            <v>コンクリート工</v>
          </cell>
          <cell r="C405" t="str">
            <v>24-12-25　高炉　W/C≦55％</v>
          </cell>
          <cell r="D405" t="str">
            <v>無筋・鉄筋構造物ポンプ車打設</v>
          </cell>
          <cell r="E405" t="str">
            <v>ｍ3</v>
          </cell>
          <cell r="F405">
            <v>13920</v>
          </cell>
          <cell r="G405">
            <v>0</v>
          </cell>
          <cell r="H405" t="str">
            <v>D5-4</v>
          </cell>
          <cell r="I405" t="str">
            <v/>
          </cell>
          <cell r="J405">
            <v>0</v>
          </cell>
          <cell r="K405" t="str">
            <v/>
          </cell>
          <cell r="L405">
            <v>0</v>
          </cell>
        </row>
        <row r="406">
          <cell r="A406" t="str">
            <v>D5-5</v>
          </cell>
          <cell r="B406">
            <v>30</v>
          </cell>
          <cell r="C406" t="str">
            <v>コンクリート養生工</v>
          </cell>
          <cell r="D406" t="str">
            <v>一般養生</v>
          </cell>
          <cell r="E406" t="str">
            <v>無筋構造物</v>
          </cell>
          <cell r="F406" t="str">
            <v>ｍ3</v>
          </cell>
          <cell r="G406">
            <v>484</v>
          </cell>
          <cell r="H406">
            <v>0</v>
          </cell>
          <cell r="I406" t="str">
            <v>D5-5</v>
          </cell>
          <cell r="J406" t="str">
            <v xml:space="preserve"> 第30号単価表</v>
          </cell>
          <cell r="K406">
            <v>0</v>
          </cell>
          <cell r="L406">
            <v>0</v>
          </cell>
        </row>
        <row r="407">
          <cell r="A407" t="str">
            <v>D5-6</v>
          </cell>
          <cell r="B407">
            <v>31</v>
          </cell>
          <cell r="C407" t="str">
            <v>コンクリート工</v>
          </cell>
          <cell r="D407" t="str">
            <v>18-8-40　高炉　W/C≦60％</v>
          </cell>
          <cell r="E407" t="str">
            <v>小型構造物人力打設</v>
          </cell>
          <cell r="F407" t="str">
            <v>ｍ3</v>
          </cell>
          <cell r="G407">
            <v>22740</v>
          </cell>
          <cell r="H407">
            <v>0</v>
          </cell>
          <cell r="I407" t="str">
            <v>D5-6</v>
          </cell>
          <cell r="J407" t="str">
            <v xml:space="preserve"> 第31号単価表</v>
          </cell>
          <cell r="K407">
            <v>0</v>
          </cell>
          <cell r="L407">
            <v>0</v>
          </cell>
        </row>
        <row r="408">
          <cell r="A408" t="str">
            <v>D5-7</v>
          </cell>
          <cell r="B408">
            <v>32</v>
          </cell>
          <cell r="C408" t="str">
            <v>型枠工</v>
          </cell>
          <cell r="D408" t="str">
            <v>小型構造物</v>
          </cell>
          <cell r="E408">
            <v>0</v>
          </cell>
          <cell r="F408" t="str">
            <v>ｍ2</v>
          </cell>
          <cell r="G408">
            <v>5168</v>
          </cell>
          <cell r="H408">
            <v>0</v>
          </cell>
          <cell r="I408" t="str">
            <v>D5-7</v>
          </cell>
          <cell r="J408" t="str">
            <v xml:space="preserve"> 第32号単価表</v>
          </cell>
          <cell r="K408">
            <v>0</v>
          </cell>
          <cell r="L408">
            <v>0</v>
          </cell>
        </row>
        <row r="409">
          <cell r="A409" t="str">
            <v>D5-8</v>
          </cell>
          <cell r="B409">
            <v>33</v>
          </cell>
          <cell r="C409" t="str">
            <v>型枠工</v>
          </cell>
          <cell r="D409" t="str">
            <v>鉄筋・無筋構造物</v>
          </cell>
          <cell r="E409">
            <v>0</v>
          </cell>
          <cell r="F409" t="str">
            <v>ｍ2</v>
          </cell>
          <cell r="G409">
            <v>5716</v>
          </cell>
          <cell r="H409">
            <v>0</v>
          </cell>
          <cell r="I409" t="str">
            <v>D5-8</v>
          </cell>
          <cell r="J409" t="str">
            <v xml:space="preserve"> 第33号単価表</v>
          </cell>
          <cell r="K409">
            <v>0</v>
          </cell>
          <cell r="L409">
            <v>0</v>
          </cell>
        </row>
        <row r="410">
          <cell r="A410" t="str">
            <v>D5-9</v>
          </cell>
          <cell r="B410" t="str">
            <v>型枠工</v>
          </cell>
          <cell r="C410" t="str">
            <v>基礎コンクリート用</v>
          </cell>
          <cell r="D410">
            <v>0</v>
          </cell>
          <cell r="E410" t="str">
            <v>ｍ2</v>
          </cell>
          <cell r="F410">
            <v>2896</v>
          </cell>
          <cell r="G410">
            <v>0</v>
          </cell>
          <cell r="H410" t="str">
            <v>D5-9</v>
          </cell>
          <cell r="I410" t="str">
            <v/>
          </cell>
          <cell r="J410">
            <v>0</v>
          </cell>
          <cell r="K410" t="str">
            <v/>
          </cell>
          <cell r="L410">
            <v>0</v>
          </cell>
        </row>
        <row r="411">
          <cell r="A411" t="str">
            <v>D5-10</v>
          </cell>
          <cell r="B411" t="str">
            <v>モルタル練工</v>
          </cell>
          <cell r="C411" t="str">
            <v>配合比1：3</v>
          </cell>
          <cell r="D411">
            <v>0</v>
          </cell>
          <cell r="E411" t="str">
            <v>ｍ3</v>
          </cell>
          <cell r="F411">
            <v>29670</v>
          </cell>
          <cell r="G411">
            <v>0</v>
          </cell>
          <cell r="H411" t="str">
            <v>D5-10</v>
          </cell>
          <cell r="I411" t="str">
            <v/>
          </cell>
          <cell r="J411">
            <v>0</v>
          </cell>
          <cell r="K411" t="str">
            <v/>
          </cell>
          <cell r="L411">
            <v>0</v>
          </cell>
        </row>
        <row r="415">
          <cell r="A415" t="str">
            <v>D6-1</v>
          </cell>
          <cell r="B415">
            <v>34</v>
          </cell>
          <cell r="C415" t="str">
            <v>舗装版撤去</v>
          </cell>
          <cell r="D415" t="str">
            <v>舗装厚10cm以下</v>
          </cell>
          <cell r="E415">
            <v>0</v>
          </cell>
          <cell r="F415" t="str">
            <v>式</v>
          </cell>
          <cell r="G415">
            <v>14747</v>
          </cell>
          <cell r="H415">
            <v>0</v>
          </cell>
          <cell r="I415" t="str">
            <v>D6-1</v>
          </cell>
          <cell r="J415" t="str">
            <v xml:space="preserve"> 第34号単価表</v>
          </cell>
          <cell r="K415">
            <v>0</v>
          </cell>
          <cell r="L415">
            <v>0</v>
          </cell>
        </row>
        <row r="416">
          <cell r="A416" t="str">
            <v>D6-2</v>
          </cell>
          <cell r="B416" t="str">
            <v>支保工</v>
          </cell>
          <cell r="C416" t="str">
            <v>くさび結合支保</v>
          </cell>
          <cell r="D416" t="str">
            <v>f≦40（KN/m2）</v>
          </cell>
          <cell r="E416" t="str">
            <v>空ｍ3</v>
          </cell>
          <cell r="F416">
            <v>2187</v>
          </cell>
          <cell r="G416">
            <v>0</v>
          </cell>
          <cell r="H416" t="str">
            <v>D6-2</v>
          </cell>
          <cell r="I416" t="str">
            <v/>
          </cell>
          <cell r="J416">
            <v>0</v>
          </cell>
          <cell r="K416" t="str">
            <v/>
          </cell>
          <cell r="L416">
            <v>0</v>
          </cell>
        </row>
        <row r="417">
          <cell r="A417" t="str">
            <v>D6-3</v>
          </cell>
          <cell r="B417">
            <v>35</v>
          </cell>
          <cell r="C417" t="str">
            <v>下層路盤工</v>
          </cell>
          <cell r="D417" t="str">
            <v>路盤工（車道）</v>
          </cell>
          <cell r="E417" t="str">
            <v>路盤厚20cm</v>
          </cell>
          <cell r="F417" t="str">
            <v>ｍ2</v>
          </cell>
          <cell r="G417">
            <v>764</v>
          </cell>
          <cell r="H417">
            <v>0</v>
          </cell>
          <cell r="I417" t="str">
            <v>D6-3</v>
          </cell>
          <cell r="J417" t="str">
            <v xml:space="preserve"> 第35号単価表</v>
          </cell>
          <cell r="K417">
            <v>0</v>
          </cell>
          <cell r="L417">
            <v>0</v>
          </cell>
        </row>
        <row r="418">
          <cell r="A418" t="str">
            <v>D6-4</v>
          </cell>
          <cell r="B418">
            <v>36</v>
          </cell>
          <cell r="C418" t="str">
            <v>上層路盤工</v>
          </cell>
          <cell r="D418" t="str">
            <v>路盤工（車道）</v>
          </cell>
          <cell r="E418" t="str">
            <v>路盤厚15cm</v>
          </cell>
          <cell r="F418" t="str">
            <v>ｍ2</v>
          </cell>
          <cell r="G418">
            <v>689</v>
          </cell>
          <cell r="H418">
            <v>0</v>
          </cell>
          <cell r="I418" t="str">
            <v>D6-4</v>
          </cell>
          <cell r="J418" t="str">
            <v xml:space="preserve"> 第36号単価表</v>
          </cell>
          <cell r="K418">
            <v>0</v>
          </cell>
          <cell r="L418">
            <v>0</v>
          </cell>
        </row>
        <row r="419">
          <cell r="A419" t="str">
            <v>D6-5</v>
          </cell>
          <cell r="B419">
            <v>37</v>
          </cell>
          <cell r="C419" t="str">
            <v>表層工</v>
          </cell>
          <cell r="D419" t="str">
            <v>舗装厚5cm　施工幅3.0mを超える</v>
          </cell>
          <cell r="E419" t="str">
            <v>密粒度AC20F　車道及び路肩</v>
          </cell>
          <cell r="F419" t="str">
            <v>ｍ2</v>
          </cell>
          <cell r="G419">
            <v>1367</v>
          </cell>
          <cell r="H419">
            <v>0</v>
          </cell>
          <cell r="I419" t="str">
            <v>D6-5</v>
          </cell>
          <cell r="J419" t="str">
            <v xml:space="preserve"> 第37号単価表</v>
          </cell>
          <cell r="K419">
            <v>0</v>
          </cell>
          <cell r="L419">
            <v>0</v>
          </cell>
        </row>
        <row r="420">
          <cell r="A420" t="str">
            <v>D6-6</v>
          </cell>
          <cell r="B420" t="str">
            <v>コンクリート舗装工（人力舗設）</v>
          </cell>
          <cell r="C420" t="str">
            <v>舗装厚10cm</v>
          </cell>
          <cell r="D420" t="str">
            <v>人力施工</v>
          </cell>
          <cell r="E420" t="str">
            <v>ｍ2</v>
          </cell>
          <cell r="F420">
            <v>3560</v>
          </cell>
          <cell r="G420">
            <v>0</v>
          </cell>
          <cell r="H420" t="str">
            <v>D6-6</v>
          </cell>
          <cell r="I420" t="str">
            <v/>
          </cell>
          <cell r="J420">
            <v>0</v>
          </cell>
          <cell r="K420" t="str">
            <v/>
          </cell>
          <cell r="L420">
            <v>0</v>
          </cell>
        </row>
        <row r="421">
          <cell r="A421" t="str">
            <v>D6-7</v>
          </cell>
          <cell r="B421">
            <v>38</v>
          </cell>
          <cell r="C421" t="str">
            <v>路盤工</v>
          </cell>
          <cell r="D421" t="str">
            <v>路盤工（車道）</v>
          </cell>
          <cell r="E421" t="str">
            <v>路盤厚20cm</v>
          </cell>
          <cell r="F421" t="str">
            <v>ｍ2</v>
          </cell>
          <cell r="G421">
            <v>764</v>
          </cell>
          <cell r="H421">
            <v>0</v>
          </cell>
          <cell r="I421" t="str">
            <v>D6-7</v>
          </cell>
          <cell r="J421" t="str">
            <v xml:space="preserve"> 第38号単価表</v>
          </cell>
          <cell r="K421">
            <v>0</v>
          </cell>
          <cell r="L421">
            <v>0</v>
          </cell>
        </row>
        <row r="422">
          <cell r="A422" t="str">
            <v>D6-8</v>
          </cell>
          <cell r="B422">
            <v>39</v>
          </cell>
          <cell r="C422" t="str">
            <v>路盤工</v>
          </cell>
          <cell r="D422" t="str">
            <v>路盤工（歩道）</v>
          </cell>
          <cell r="E422" t="str">
            <v>路盤厚20cm</v>
          </cell>
          <cell r="F422" t="str">
            <v>ｍ2</v>
          </cell>
          <cell r="G422">
            <v>1100</v>
          </cell>
          <cell r="H422">
            <v>0</v>
          </cell>
          <cell r="I422" t="str">
            <v>D6-8</v>
          </cell>
          <cell r="J422" t="str">
            <v xml:space="preserve"> 第39号単価表</v>
          </cell>
          <cell r="K422">
            <v>0</v>
          </cell>
          <cell r="L422">
            <v>0</v>
          </cell>
        </row>
        <row r="423">
          <cell r="A423" t="str">
            <v>D6-9</v>
          </cell>
          <cell r="B423" t="str">
            <v>表層工</v>
          </cell>
          <cell r="C423" t="str">
            <v>舗装厚5cm　施工幅3.0mを超える</v>
          </cell>
          <cell r="D423" t="str">
            <v>水密アスファルト</v>
          </cell>
          <cell r="E423" t="str">
            <v>ｍ2</v>
          </cell>
          <cell r="F423">
            <v>2841</v>
          </cell>
          <cell r="G423">
            <v>0</v>
          </cell>
          <cell r="H423" t="str">
            <v>D6-9</v>
          </cell>
          <cell r="I423" t="str">
            <v/>
          </cell>
          <cell r="J423">
            <v>0</v>
          </cell>
          <cell r="K423" t="str">
            <v/>
          </cell>
          <cell r="L423">
            <v>0</v>
          </cell>
        </row>
        <row r="424">
          <cell r="A424" t="str">
            <v>D6-10</v>
          </cell>
          <cell r="B424">
            <v>40</v>
          </cell>
          <cell r="C424" t="str">
            <v>表層工</v>
          </cell>
          <cell r="D424" t="str">
            <v>舗装厚5cm　人力施工</v>
          </cell>
          <cell r="E424" t="str">
            <v>水密アスファルト</v>
          </cell>
          <cell r="F424" t="str">
            <v>ｍ2</v>
          </cell>
          <cell r="G424">
            <v>3417</v>
          </cell>
          <cell r="H424">
            <v>0</v>
          </cell>
          <cell r="I424" t="str">
            <v>D6-10</v>
          </cell>
          <cell r="J424" t="str">
            <v xml:space="preserve"> 第40号単価表</v>
          </cell>
          <cell r="K424">
            <v>0</v>
          </cell>
          <cell r="L424">
            <v>0</v>
          </cell>
        </row>
        <row r="425">
          <cell r="A425" t="str">
            <v>D7-1</v>
          </cell>
          <cell r="B425" t="str">
            <v>路盤工（歩道）</v>
          </cell>
          <cell r="C425" t="str">
            <v>路盤厚10cm</v>
          </cell>
          <cell r="D425">
            <v>0</v>
          </cell>
          <cell r="E425" t="str">
            <v>ｍ2</v>
          </cell>
          <cell r="F425">
            <v>804</v>
          </cell>
          <cell r="G425">
            <v>0</v>
          </cell>
          <cell r="H425" t="str">
            <v>D7-1</v>
          </cell>
          <cell r="I425" t="str">
            <v/>
          </cell>
          <cell r="J425">
            <v>0</v>
          </cell>
          <cell r="K425" t="str">
            <v/>
          </cell>
          <cell r="L425">
            <v>0</v>
          </cell>
        </row>
        <row r="426">
          <cell r="A426" t="str">
            <v>D7-2</v>
          </cell>
          <cell r="B426" t="str">
            <v>不陸整正</v>
          </cell>
          <cell r="C426">
            <v>0</v>
          </cell>
          <cell r="D426">
            <v>0</v>
          </cell>
          <cell r="E426" t="str">
            <v>ｍ2</v>
          </cell>
          <cell r="F426">
            <v>268</v>
          </cell>
          <cell r="G426">
            <v>0</v>
          </cell>
          <cell r="H426" t="str">
            <v>D7-2</v>
          </cell>
          <cell r="I426" t="str">
            <v/>
          </cell>
          <cell r="J426">
            <v>0</v>
          </cell>
          <cell r="K426" t="str">
            <v/>
          </cell>
          <cell r="L426">
            <v>0</v>
          </cell>
        </row>
        <row r="427">
          <cell r="A427" t="str">
            <v>D8-1</v>
          </cell>
          <cell r="B427">
            <v>41</v>
          </cell>
          <cell r="C427" t="str">
            <v>基礎砕石工</v>
          </cell>
          <cell r="D427" t="str">
            <v>再生砕石</v>
          </cell>
          <cell r="E427" t="str">
            <v>厚10cm</v>
          </cell>
          <cell r="F427" t="str">
            <v>ｍ2</v>
          </cell>
          <cell r="G427">
            <v>916</v>
          </cell>
          <cell r="H427">
            <v>0</v>
          </cell>
          <cell r="I427" t="str">
            <v>D8-1</v>
          </cell>
          <cell r="J427" t="str">
            <v xml:space="preserve"> 第41号単価表</v>
          </cell>
          <cell r="K427">
            <v>0</v>
          </cell>
          <cell r="L427">
            <v>0</v>
          </cell>
        </row>
        <row r="428">
          <cell r="A428" t="str">
            <v>D8-2</v>
          </cell>
          <cell r="B428">
            <v>42</v>
          </cell>
          <cell r="C428" t="str">
            <v>基礎砕石工</v>
          </cell>
          <cell r="D428" t="str">
            <v>再生砕石</v>
          </cell>
          <cell r="E428" t="str">
            <v>厚15cm</v>
          </cell>
          <cell r="F428" t="str">
            <v>ｍ2</v>
          </cell>
          <cell r="G428">
            <v>1060</v>
          </cell>
          <cell r="H428">
            <v>0</v>
          </cell>
          <cell r="I428" t="str">
            <v>D8-2</v>
          </cell>
          <cell r="J428" t="str">
            <v xml:space="preserve"> 第42号単価表</v>
          </cell>
          <cell r="K428">
            <v>0</v>
          </cell>
          <cell r="L428">
            <v>0</v>
          </cell>
        </row>
        <row r="429">
          <cell r="A429" t="str">
            <v>D8-3</v>
          </cell>
          <cell r="B429">
            <v>43</v>
          </cell>
          <cell r="C429" t="str">
            <v>基礎砕石工</v>
          </cell>
          <cell r="D429" t="str">
            <v>再生砕石</v>
          </cell>
          <cell r="E429" t="str">
            <v>厚20cm</v>
          </cell>
          <cell r="F429" t="str">
            <v>ｍ2</v>
          </cell>
          <cell r="G429">
            <v>1204</v>
          </cell>
          <cell r="H429">
            <v>0</v>
          </cell>
          <cell r="I429" t="str">
            <v>D8-3</v>
          </cell>
          <cell r="J429" t="str">
            <v xml:space="preserve"> 第43号単価表</v>
          </cell>
          <cell r="K429">
            <v>0</v>
          </cell>
          <cell r="L429">
            <v>0</v>
          </cell>
        </row>
        <row r="430">
          <cell r="A430" t="str">
            <v>D8-4</v>
          </cell>
          <cell r="B430">
            <v>44</v>
          </cell>
          <cell r="C430" t="str">
            <v>給水管布設工</v>
          </cell>
          <cell r="D430" t="str">
            <v>呼び径φ25</v>
          </cell>
          <cell r="E430">
            <v>0</v>
          </cell>
          <cell r="F430" t="str">
            <v>ｍ</v>
          </cell>
          <cell r="G430">
            <v>1023</v>
          </cell>
          <cell r="H430">
            <v>164</v>
          </cell>
          <cell r="I430" t="str">
            <v>D8-4</v>
          </cell>
          <cell r="J430" t="str">
            <v xml:space="preserve"> 第44号単価表</v>
          </cell>
          <cell r="K430">
            <v>0</v>
          </cell>
          <cell r="L430">
            <v>0</v>
          </cell>
        </row>
        <row r="431">
          <cell r="A431" t="str">
            <v>D8-5</v>
          </cell>
          <cell r="B431" t="str">
            <v>水道用鋼管布設</v>
          </cell>
          <cell r="C431" t="str">
            <v>呼び径　25A</v>
          </cell>
          <cell r="D431" t="str">
            <v>屋外配管</v>
          </cell>
          <cell r="E431" t="str">
            <v>ｍ</v>
          </cell>
          <cell r="F431">
            <v>4140</v>
          </cell>
          <cell r="G431">
            <v>1984</v>
          </cell>
          <cell r="H431" t="str">
            <v>D8-5</v>
          </cell>
          <cell r="I431" t="str">
            <v/>
          </cell>
          <cell r="J431">
            <v>0</v>
          </cell>
          <cell r="K431" t="str">
            <v/>
          </cell>
          <cell r="L431">
            <v>0</v>
          </cell>
        </row>
        <row r="432">
          <cell r="A432" t="str">
            <v>D8-6</v>
          </cell>
          <cell r="B432" t="str">
            <v>立水栓取付工</v>
          </cell>
          <cell r="C432" t="str">
            <v>口径　25mm</v>
          </cell>
          <cell r="D432">
            <v>0</v>
          </cell>
          <cell r="E432" t="str">
            <v>個</v>
          </cell>
          <cell r="F432" t="e">
            <v>#N/A</v>
          </cell>
          <cell r="G432" t="e">
            <v>#N/A</v>
          </cell>
          <cell r="H432" t="str">
            <v>D8-6</v>
          </cell>
          <cell r="I432" t="str">
            <v/>
          </cell>
          <cell r="J432">
            <v>0</v>
          </cell>
          <cell r="K432" t="str">
            <v/>
          </cell>
          <cell r="L432">
            <v>0</v>
          </cell>
        </row>
        <row r="433">
          <cell r="A433" t="str">
            <v>D8-7</v>
          </cell>
          <cell r="B433" t="str">
            <v>定水位弁取付工</v>
          </cell>
          <cell r="C433" t="str">
            <v>口径　25mm</v>
          </cell>
          <cell r="D433">
            <v>0</v>
          </cell>
          <cell r="E433" t="str">
            <v>個</v>
          </cell>
          <cell r="F433" t="e">
            <v>#N/A</v>
          </cell>
          <cell r="G433" t="e">
            <v>#N/A</v>
          </cell>
          <cell r="H433" t="str">
            <v>D8-7</v>
          </cell>
          <cell r="I433" t="str">
            <v/>
          </cell>
          <cell r="J433">
            <v>0</v>
          </cell>
          <cell r="K433" t="str">
            <v/>
          </cell>
          <cell r="L433">
            <v>0</v>
          </cell>
        </row>
        <row r="434">
          <cell r="A434" t="str">
            <v>D9-1</v>
          </cell>
          <cell r="B434" t="str">
            <v>止水栓取付工</v>
          </cell>
          <cell r="C434" t="str">
            <v>口径　25mm</v>
          </cell>
          <cell r="D434">
            <v>0</v>
          </cell>
          <cell r="E434" t="str">
            <v>個</v>
          </cell>
          <cell r="F434" t="e">
            <v>#N/A</v>
          </cell>
          <cell r="G434" t="e">
            <v>#N/A</v>
          </cell>
          <cell r="H434" t="str">
            <v>D9-1</v>
          </cell>
          <cell r="I434" t="str">
            <v/>
          </cell>
          <cell r="J434">
            <v>0</v>
          </cell>
          <cell r="K434" t="str">
            <v/>
          </cell>
          <cell r="L434">
            <v>0</v>
          </cell>
        </row>
        <row r="435">
          <cell r="A435" t="str">
            <v>D9-2</v>
          </cell>
          <cell r="B435">
            <v>45</v>
          </cell>
          <cell r="C435" t="str">
            <v>基面整正</v>
          </cell>
          <cell r="D435">
            <v>0</v>
          </cell>
          <cell r="E435">
            <v>0</v>
          </cell>
          <cell r="F435" t="str">
            <v>ｍ2</v>
          </cell>
          <cell r="G435">
            <v>276</v>
          </cell>
          <cell r="H435">
            <v>0</v>
          </cell>
          <cell r="I435" t="str">
            <v>D9-2</v>
          </cell>
          <cell r="J435" t="str">
            <v xml:space="preserve"> 第45号単価表</v>
          </cell>
          <cell r="K435">
            <v>0</v>
          </cell>
          <cell r="L435">
            <v>0</v>
          </cell>
        </row>
        <row r="436">
          <cell r="A436" t="str">
            <v>D9-3</v>
          </cell>
          <cell r="B436" t="str">
            <v>ボックスカルバート据付</v>
          </cell>
          <cell r="C436" t="str">
            <v>300×300</v>
          </cell>
          <cell r="D436" t="str">
            <v>2.0m/個</v>
          </cell>
          <cell r="E436" t="str">
            <v>ｍ</v>
          </cell>
          <cell r="F436">
            <v>7580</v>
          </cell>
          <cell r="G436">
            <v>0</v>
          </cell>
          <cell r="H436" t="str">
            <v>D9-3</v>
          </cell>
          <cell r="I436" t="str">
            <v/>
          </cell>
          <cell r="J436">
            <v>0</v>
          </cell>
          <cell r="K436" t="str">
            <v/>
          </cell>
          <cell r="L436">
            <v>0</v>
          </cell>
        </row>
        <row r="437">
          <cell r="A437" t="str">
            <v>D10-1</v>
          </cell>
          <cell r="B437" t="str">
            <v>ボックスカルバート据付</v>
          </cell>
          <cell r="C437" t="str">
            <v>600×600</v>
          </cell>
          <cell r="D437" t="str">
            <v>2.0m/個</v>
          </cell>
          <cell r="E437" t="str">
            <v>ｍ</v>
          </cell>
          <cell r="F437">
            <v>38270</v>
          </cell>
          <cell r="G437">
            <v>33100</v>
          </cell>
          <cell r="H437" t="str">
            <v>D10-1</v>
          </cell>
          <cell r="I437" t="str">
            <v/>
          </cell>
          <cell r="J437">
            <v>0</v>
          </cell>
          <cell r="K437" t="str">
            <v/>
          </cell>
          <cell r="L437">
            <v>0</v>
          </cell>
        </row>
        <row r="438">
          <cell r="A438" t="str">
            <v>D10-2</v>
          </cell>
          <cell r="B438" t="str">
            <v>ボックスカルバート据付</v>
          </cell>
          <cell r="C438" t="str">
            <v>800×800</v>
          </cell>
          <cell r="D438" t="str">
            <v>2.0m/個</v>
          </cell>
          <cell r="E438" t="str">
            <v>ｍ</v>
          </cell>
          <cell r="F438">
            <v>46770</v>
          </cell>
          <cell r="G438">
            <v>41600</v>
          </cell>
          <cell r="H438" t="str">
            <v>D10-2</v>
          </cell>
          <cell r="I438" t="str">
            <v/>
          </cell>
          <cell r="J438">
            <v>0</v>
          </cell>
          <cell r="K438" t="str">
            <v/>
          </cell>
          <cell r="L438">
            <v>0</v>
          </cell>
        </row>
        <row r="439">
          <cell r="A439" t="str">
            <v>D10-3</v>
          </cell>
          <cell r="B439" t="str">
            <v>ヒューム管（B形管）据付工</v>
          </cell>
          <cell r="C439" t="str">
            <v>φ300mm×30×2000</v>
          </cell>
          <cell r="D439">
            <v>0</v>
          </cell>
          <cell r="E439" t="str">
            <v>ｍ</v>
          </cell>
          <cell r="F439">
            <v>7551</v>
          </cell>
          <cell r="G439">
            <v>4010</v>
          </cell>
          <cell r="H439" t="str">
            <v>D10-3</v>
          </cell>
          <cell r="I439" t="str">
            <v/>
          </cell>
          <cell r="J439">
            <v>0</v>
          </cell>
          <cell r="K439" t="str">
            <v/>
          </cell>
          <cell r="L439">
            <v>0</v>
          </cell>
        </row>
        <row r="440">
          <cell r="A440" t="str">
            <v>D10-4</v>
          </cell>
          <cell r="B440" t="str">
            <v>ヒューム管（B形管）据付工</v>
          </cell>
          <cell r="C440" t="str">
            <v>φ600mm×50×2430</v>
          </cell>
          <cell r="D440">
            <v>0</v>
          </cell>
          <cell r="E440" t="str">
            <v>ｍ</v>
          </cell>
          <cell r="F440">
            <v>16603</v>
          </cell>
          <cell r="G440">
            <v>11200</v>
          </cell>
          <cell r="H440" t="str">
            <v>D10-4</v>
          </cell>
          <cell r="I440" t="str">
            <v/>
          </cell>
          <cell r="J440">
            <v>0</v>
          </cell>
          <cell r="K440" t="str">
            <v/>
          </cell>
          <cell r="L440">
            <v>0</v>
          </cell>
        </row>
        <row r="441">
          <cell r="A441" t="str">
            <v>D10-5</v>
          </cell>
          <cell r="B441" t="str">
            <v>コルゲートフリューム据付工</v>
          </cell>
          <cell r="C441" t="str">
            <v>350×350</v>
          </cell>
          <cell r="D441">
            <v>0</v>
          </cell>
          <cell r="E441" t="str">
            <v>ｍ</v>
          </cell>
          <cell r="F441">
            <v>5715</v>
          </cell>
          <cell r="G441">
            <v>4290</v>
          </cell>
          <cell r="H441" t="str">
            <v>D10-5</v>
          </cell>
          <cell r="I441" t="str">
            <v/>
          </cell>
          <cell r="J441">
            <v>0</v>
          </cell>
          <cell r="K441" t="str">
            <v/>
          </cell>
          <cell r="L441">
            <v>0</v>
          </cell>
        </row>
        <row r="442">
          <cell r="A442" t="str">
            <v>D10-6</v>
          </cell>
          <cell r="B442" t="str">
            <v>コルゲートフリューム据付工</v>
          </cell>
          <cell r="C442" t="str">
            <v>400×400</v>
          </cell>
          <cell r="D442">
            <v>0</v>
          </cell>
          <cell r="E442" t="str">
            <v>ｍ</v>
          </cell>
          <cell r="F442">
            <v>6513</v>
          </cell>
          <cell r="G442">
            <v>4950</v>
          </cell>
          <cell r="H442" t="str">
            <v>D10-6</v>
          </cell>
          <cell r="I442" t="str">
            <v/>
          </cell>
          <cell r="J442">
            <v>0</v>
          </cell>
          <cell r="K442" t="str">
            <v/>
          </cell>
          <cell r="L442">
            <v>0</v>
          </cell>
        </row>
        <row r="443">
          <cell r="A443" t="str">
            <v>D10-7</v>
          </cell>
          <cell r="B443" t="str">
            <v>コルゲートパイプ据付工</v>
          </cell>
          <cell r="C443" t="str">
            <v>φ1200</v>
          </cell>
          <cell r="D443">
            <v>0</v>
          </cell>
          <cell r="E443" t="str">
            <v>ｍ</v>
          </cell>
          <cell r="F443">
            <v>21750</v>
          </cell>
          <cell r="G443">
            <v>15400</v>
          </cell>
          <cell r="H443" t="str">
            <v>D10-7</v>
          </cell>
          <cell r="I443" t="str">
            <v/>
          </cell>
          <cell r="J443">
            <v>0</v>
          </cell>
          <cell r="K443" t="str">
            <v/>
          </cell>
          <cell r="L443">
            <v>0</v>
          </cell>
        </row>
        <row r="444">
          <cell r="A444" t="str">
            <v>D10-8</v>
          </cell>
          <cell r="B444" t="str">
            <v>マンホール設置　ブロック据付工</v>
          </cell>
          <cell r="C444" t="str">
            <v>組立式</v>
          </cell>
          <cell r="D444" t="str">
            <v>1号マンホール</v>
          </cell>
          <cell r="E444" t="str">
            <v>箇所</v>
          </cell>
          <cell r="F444">
            <v>22290</v>
          </cell>
          <cell r="G444">
            <v>0</v>
          </cell>
          <cell r="H444" t="str">
            <v>D10-8</v>
          </cell>
          <cell r="I444" t="str">
            <v/>
          </cell>
          <cell r="J444">
            <v>0</v>
          </cell>
          <cell r="K444" t="str">
            <v/>
          </cell>
          <cell r="L444">
            <v>0</v>
          </cell>
        </row>
        <row r="445">
          <cell r="A445" t="str">
            <v>D10-9</v>
          </cell>
          <cell r="B445">
            <v>46</v>
          </cell>
          <cell r="C445" t="str">
            <v>暗渠排水管据付工</v>
          </cell>
          <cell r="D445" t="str">
            <v>高密度ポリエチレン管φ150mm</v>
          </cell>
          <cell r="E445">
            <v>0</v>
          </cell>
          <cell r="F445" t="str">
            <v>ｍ</v>
          </cell>
          <cell r="G445">
            <v>1099</v>
          </cell>
          <cell r="H445">
            <v>919</v>
          </cell>
          <cell r="I445" t="str">
            <v>D10-9</v>
          </cell>
          <cell r="J445" t="str">
            <v xml:space="preserve"> 第46号単価表</v>
          </cell>
          <cell r="K445">
            <v>0</v>
          </cell>
          <cell r="L445">
            <v>0</v>
          </cell>
        </row>
        <row r="446">
          <cell r="A446" t="str">
            <v>D10-10</v>
          </cell>
          <cell r="B446">
            <v>47</v>
          </cell>
          <cell r="C446" t="str">
            <v>フィルタ材敷設工</v>
          </cell>
          <cell r="D446">
            <v>0</v>
          </cell>
          <cell r="E446">
            <v>0</v>
          </cell>
          <cell r="F446" t="str">
            <v>ｍ3</v>
          </cell>
          <cell r="G446">
            <v>6663</v>
          </cell>
          <cell r="H446">
            <v>0</v>
          </cell>
          <cell r="I446" t="str">
            <v>D10-10</v>
          </cell>
          <cell r="J446" t="str">
            <v xml:space="preserve"> 第47号単価表</v>
          </cell>
          <cell r="K446">
            <v>0</v>
          </cell>
          <cell r="L446">
            <v>0</v>
          </cell>
        </row>
        <row r="447">
          <cell r="A447" t="str">
            <v>D10-11</v>
          </cell>
          <cell r="B447">
            <v>48</v>
          </cell>
          <cell r="C447" t="str">
            <v>吸出防止材設置工</v>
          </cell>
          <cell r="D447" t="str">
            <v>t=10mm</v>
          </cell>
          <cell r="E447">
            <v>0</v>
          </cell>
          <cell r="F447" t="str">
            <v>ｍ2</v>
          </cell>
          <cell r="G447">
            <v>532</v>
          </cell>
          <cell r="H447">
            <v>0</v>
          </cell>
          <cell r="I447" t="str">
            <v>D10-11</v>
          </cell>
          <cell r="J447" t="str">
            <v xml:space="preserve"> 第48号単価表</v>
          </cell>
          <cell r="K447">
            <v>0</v>
          </cell>
          <cell r="L447">
            <v>0</v>
          </cell>
        </row>
        <row r="448">
          <cell r="A448" t="str">
            <v>D10-12</v>
          </cell>
          <cell r="B448" t="str">
            <v>マンホール据付工</v>
          </cell>
          <cell r="C448" t="str">
            <v>2000kg以下</v>
          </cell>
          <cell r="D448">
            <v>0</v>
          </cell>
          <cell r="E448" t="str">
            <v>基</v>
          </cell>
          <cell r="F448">
            <v>18690</v>
          </cell>
          <cell r="G448">
            <v>0</v>
          </cell>
          <cell r="H448" t="str">
            <v>D10-12</v>
          </cell>
          <cell r="I448" t="str">
            <v/>
          </cell>
          <cell r="J448">
            <v>0</v>
          </cell>
          <cell r="K448" t="str">
            <v/>
          </cell>
          <cell r="L448">
            <v>0</v>
          </cell>
        </row>
        <row r="449">
          <cell r="A449" t="str">
            <v>D11-1</v>
          </cell>
          <cell r="B449" t="str">
            <v>マンホール据付工</v>
          </cell>
          <cell r="C449" t="str">
            <v>2000kgを越え4000kg以下</v>
          </cell>
          <cell r="D449">
            <v>0</v>
          </cell>
          <cell r="E449" t="str">
            <v>基</v>
          </cell>
          <cell r="F449">
            <v>36740</v>
          </cell>
          <cell r="G449">
            <v>0</v>
          </cell>
          <cell r="H449" t="str">
            <v>D11-1</v>
          </cell>
          <cell r="I449" t="str">
            <v/>
          </cell>
          <cell r="J449">
            <v>0</v>
          </cell>
          <cell r="K449" t="str">
            <v/>
          </cell>
          <cell r="L449">
            <v>0</v>
          </cell>
        </row>
        <row r="450">
          <cell r="A450" t="str">
            <v>D11-2</v>
          </cell>
          <cell r="B450">
            <v>49</v>
          </cell>
          <cell r="C450" t="str">
            <v>コンクリート廃材運搬</v>
          </cell>
          <cell r="D450" t="str">
            <v>コンクリート殻（無筋）</v>
          </cell>
          <cell r="E450" t="str">
            <v>10t積　11.5km以下</v>
          </cell>
          <cell r="F450" t="str">
            <v>ｍ3</v>
          </cell>
          <cell r="G450">
            <v>1711</v>
          </cell>
          <cell r="H450">
            <v>0</v>
          </cell>
          <cell r="I450" t="str">
            <v>D11-2</v>
          </cell>
          <cell r="J450" t="str">
            <v xml:space="preserve"> 第49号単価表</v>
          </cell>
          <cell r="K450">
            <v>0</v>
          </cell>
          <cell r="L450">
            <v>0</v>
          </cell>
        </row>
        <row r="451">
          <cell r="A451" t="str">
            <v>D11-3</v>
          </cell>
          <cell r="B451">
            <v>50</v>
          </cell>
          <cell r="C451" t="str">
            <v>アスファルト廃材運搬</v>
          </cell>
          <cell r="D451" t="str">
            <v>アスファルト殻</v>
          </cell>
          <cell r="E451" t="str">
            <v>10t積　11.5km以下</v>
          </cell>
          <cell r="F451" t="str">
            <v>ｍ3</v>
          </cell>
          <cell r="G451">
            <v>1799</v>
          </cell>
          <cell r="H451">
            <v>0</v>
          </cell>
          <cell r="I451" t="str">
            <v>D11-3</v>
          </cell>
          <cell r="J451" t="str">
            <v xml:space="preserve"> 第50号単価表</v>
          </cell>
          <cell r="K451">
            <v>0</v>
          </cell>
          <cell r="L451">
            <v>0</v>
          </cell>
        </row>
        <row r="452">
          <cell r="A452" t="str">
            <v>D11-4</v>
          </cell>
          <cell r="B452">
            <v>51</v>
          </cell>
          <cell r="C452" t="str">
            <v>舗装切断工</v>
          </cell>
          <cell r="D452" t="str">
            <v>アスファルト舗装版</v>
          </cell>
          <cell r="E452" t="str">
            <v>舗装厚　20cm以下</v>
          </cell>
          <cell r="F452" t="str">
            <v>ｍ</v>
          </cell>
          <cell r="G452">
            <v>423</v>
          </cell>
          <cell r="H452">
            <v>0</v>
          </cell>
          <cell r="I452" t="str">
            <v>D11-4</v>
          </cell>
          <cell r="J452" t="str">
            <v xml:space="preserve"> 第51号単価表</v>
          </cell>
          <cell r="K452">
            <v>0</v>
          </cell>
          <cell r="L452">
            <v>0</v>
          </cell>
        </row>
        <row r="453">
          <cell r="A453" t="str">
            <v>D12-1</v>
          </cell>
          <cell r="B453">
            <v>52</v>
          </cell>
          <cell r="C453" t="str">
            <v>舗装版直接掘削積込工</v>
          </cell>
          <cell r="D453" t="str">
            <v>舗装厚10cm以下</v>
          </cell>
          <cell r="E453">
            <v>0</v>
          </cell>
          <cell r="F453" t="str">
            <v>ｍ2</v>
          </cell>
          <cell r="G453">
            <v>105</v>
          </cell>
          <cell r="H453">
            <v>0</v>
          </cell>
          <cell r="I453" t="str">
            <v>D12-1</v>
          </cell>
          <cell r="J453" t="str">
            <v xml:space="preserve"> 第52号単価表</v>
          </cell>
          <cell r="K453">
            <v>0</v>
          </cell>
          <cell r="L453">
            <v>0</v>
          </cell>
        </row>
        <row r="454">
          <cell r="A454" t="str">
            <v>D12-2</v>
          </cell>
          <cell r="B454" t="str">
            <v>フトン籠工</v>
          </cell>
          <cell r="C454" t="str">
            <v>50ｃｍ×120cm</v>
          </cell>
          <cell r="D454">
            <v>0</v>
          </cell>
          <cell r="E454" t="str">
            <v>ｍ</v>
          </cell>
          <cell r="F454">
            <v>7887</v>
          </cell>
          <cell r="G454">
            <v>0</v>
          </cell>
          <cell r="H454" t="str">
            <v>D12-2</v>
          </cell>
          <cell r="I454" t="str">
            <v/>
          </cell>
          <cell r="J454">
            <v>0</v>
          </cell>
          <cell r="K454" t="str">
            <v/>
          </cell>
          <cell r="L454">
            <v>0</v>
          </cell>
        </row>
        <row r="455">
          <cell r="A455" t="str">
            <v>D12-3</v>
          </cell>
          <cell r="B455">
            <v>53</v>
          </cell>
          <cell r="C455" t="str">
            <v>溶接金網設置工</v>
          </cell>
          <cell r="D455" t="str">
            <v>6×150×150mm</v>
          </cell>
          <cell r="E455">
            <v>0</v>
          </cell>
          <cell r="F455" t="str">
            <v>ｍ2</v>
          </cell>
          <cell r="G455">
            <v>628</v>
          </cell>
          <cell r="H455">
            <v>0</v>
          </cell>
          <cell r="I455" t="str">
            <v>D12-3</v>
          </cell>
          <cell r="J455" t="str">
            <v xml:space="preserve"> 第53号単価表</v>
          </cell>
          <cell r="K455">
            <v>0</v>
          </cell>
          <cell r="L455">
            <v>0</v>
          </cell>
        </row>
        <row r="456">
          <cell r="A456" t="str">
            <v>D12-4</v>
          </cell>
          <cell r="B456">
            <v>54</v>
          </cell>
          <cell r="C456" t="str">
            <v>鉄筋工　D13</v>
          </cell>
          <cell r="D456">
            <v>0</v>
          </cell>
          <cell r="E456">
            <v>0</v>
          </cell>
          <cell r="F456" t="str">
            <v>Kg</v>
          </cell>
          <cell r="G456">
            <v>116</v>
          </cell>
          <cell r="H456">
            <v>0</v>
          </cell>
          <cell r="I456" t="str">
            <v>D12-4</v>
          </cell>
          <cell r="J456" t="str">
            <v xml:space="preserve"> 第54号単価表</v>
          </cell>
          <cell r="K456">
            <v>0</v>
          </cell>
          <cell r="L456">
            <v>0</v>
          </cell>
        </row>
        <row r="457">
          <cell r="A457" t="str">
            <v>D13-1</v>
          </cell>
          <cell r="B457" t="str">
            <v>鉄筋　D16～D25</v>
          </cell>
          <cell r="C457">
            <v>0</v>
          </cell>
          <cell r="D457">
            <v>0</v>
          </cell>
          <cell r="E457" t="str">
            <v>Kg</v>
          </cell>
          <cell r="F457">
            <v>114</v>
          </cell>
          <cell r="G457">
            <v>0</v>
          </cell>
          <cell r="H457" t="str">
            <v>D13-1</v>
          </cell>
          <cell r="I457" t="str">
            <v/>
          </cell>
          <cell r="J457">
            <v>0</v>
          </cell>
          <cell r="K457" t="str">
            <v/>
          </cell>
          <cell r="L457">
            <v>0</v>
          </cell>
        </row>
        <row r="458">
          <cell r="A458" t="str">
            <v>D13-2</v>
          </cell>
          <cell r="B458" t="str">
            <v>サンドマット工</v>
          </cell>
          <cell r="C458" t="str">
            <v>t=50cm</v>
          </cell>
          <cell r="D458">
            <v>0</v>
          </cell>
          <cell r="E458" t="str">
            <v>ｍ2</v>
          </cell>
          <cell r="F458">
            <v>2471</v>
          </cell>
          <cell r="G458">
            <v>0</v>
          </cell>
          <cell r="H458" t="str">
            <v>D13-2</v>
          </cell>
          <cell r="I458" t="str">
            <v/>
          </cell>
          <cell r="J458">
            <v>0</v>
          </cell>
          <cell r="K458" t="str">
            <v/>
          </cell>
          <cell r="L458">
            <v>0</v>
          </cell>
        </row>
        <row r="459">
          <cell r="A459" t="str">
            <v>D13-3</v>
          </cell>
          <cell r="B459" t="str">
            <v>ブルトーザ運転</v>
          </cell>
          <cell r="C459">
            <v>0</v>
          </cell>
          <cell r="D459">
            <v>0</v>
          </cell>
          <cell r="E459" t="str">
            <v>日</v>
          </cell>
          <cell r="F459">
            <v>67781</v>
          </cell>
          <cell r="G459">
            <v>0</v>
          </cell>
          <cell r="H459" t="str">
            <v>D13-3</v>
          </cell>
          <cell r="I459" t="str">
            <v/>
          </cell>
          <cell r="J459">
            <v>0</v>
          </cell>
          <cell r="K459" t="str">
            <v/>
          </cell>
          <cell r="L459">
            <v>0</v>
          </cell>
        </row>
        <row r="460">
          <cell r="A460" t="str">
            <v>D13-4</v>
          </cell>
          <cell r="B460" t="str">
            <v>コンクリート削孔（ハンドハンマ）</v>
          </cell>
          <cell r="C460" t="str">
            <v>削孔径60mm以下</v>
          </cell>
          <cell r="D460" t="str">
            <v>削孔深400mm以下</v>
          </cell>
          <cell r="E460" t="str">
            <v>孔</v>
          </cell>
          <cell r="F460">
            <v>808</v>
          </cell>
          <cell r="G460">
            <v>0</v>
          </cell>
          <cell r="H460" t="str">
            <v>D13-4</v>
          </cell>
          <cell r="I460" t="str">
            <v/>
          </cell>
          <cell r="J460">
            <v>0</v>
          </cell>
          <cell r="K460" t="str">
            <v/>
          </cell>
          <cell r="L460">
            <v>0</v>
          </cell>
        </row>
        <row r="461">
          <cell r="A461" t="str">
            <v>D14-1</v>
          </cell>
          <cell r="B461" t="str">
            <v>コンクリート削孔（ハンドハンマ）</v>
          </cell>
          <cell r="C461" t="str">
            <v>削孔径60mm以下</v>
          </cell>
          <cell r="D461" t="str">
            <v>削孔深600mm未満</v>
          </cell>
          <cell r="E461" t="str">
            <v>孔</v>
          </cell>
          <cell r="F461">
            <v>1339</v>
          </cell>
          <cell r="G461">
            <v>0</v>
          </cell>
          <cell r="H461" t="str">
            <v>D14-1</v>
          </cell>
          <cell r="I461" t="str">
            <v/>
          </cell>
          <cell r="J461">
            <v>0</v>
          </cell>
          <cell r="K461" t="str">
            <v/>
          </cell>
          <cell r="L461">
            <v>0</v>
          </cell>
        </row>
        <row r="462">
          <cell r="A462" t="str">
            <v>D14-2</v>
          </cell>
          <cell r="B462" t="str">
            <v>空気圧縮機運転</v>
          </cell>
          <cell r="C462" t="str">
            <v>排出ガス対策型</v>
          </cell>
          <cell r="D462" t="str">
            <v>3.5～3.7m3/min</v>
          </cell>
          <cell r="E462" t="str">
            <v>日</v>
          </cell>
          <cell r="F462">
            <v>5456</v>
          </cell>
          <cell r="G462">
            <v>0</v>
          </cell>
          <cell r="H462" t="str">
            <v>D14-2</v>
          </cell>
          <cell r="I462" t="str">
            <v/>
          </cell>
          <cell r="J462">
            <v>0</v>
          </cell>
          <cell r="K462" t="str">
            <v/>
          </cell>
          <cell r="L462">
            <v>0</v>
          </cell>
        </row>
        <row r="463">
          <cell r="A463" t="str">
            <v>D14-3</v>
          </cell>
          <cell r="B463" t="str">
            <v>チッピング工</v>
          </cell>
          <cell r="C463" t="str">
            <v>厚1～2cm</v>
          </cell>
          <cell r="D463">
            <v>0</v>
          </cell>
          <cell r="E463" t="str">
            <v>ｍ2</v>
          </cell>
          <cell r="F463">
            <v>4111</v>
          </cell>
          <cell r="G463">
            <v>0</v>
          </cell>
          <cell r="H463" t="str">
            <v>D14-3</v>
          </cell>
          <cell r="I463" t="str">
            <v/>
          </cell>
          <cell r="J463">
            <v>0</v>
          </cell>
          <cell r="K463" t="str">
            <v/>
          </cell>
          <cell r="L463">
            <v>0</v>
          </cell>
        </row>
        <row r="464">
          <cell r="A464" t="str">
            <v>D14-4</v>
          </cell>
          <cell r="B464" t="str">
            <v>アンカー挿入工</v>
          </cell>
          <cell r="C464" t="str">
            <v>タイプＡ</v>
          </cell>
          <cell r="D464" t="str">
            <v>削孔φ42　鉄筋径D32</v>
          </cell>
          <cell r="E464" t="str">
            <v>本</v>
          </cell>
          <cell r="F464">
            <v>1691</v>
          </cell>
          <cell r="G464">
            <v>550</v>
          </cell>
          <cell r="H464" t="str">
            <v>D14-4</v>
          </cell>
          <cell r="I464" t="str">
            <v/>
          </cell>
          <cell r="J464">
            <v>0</v>
          </cell>
          <cell r="K464" t="str">
            <v/>
          </cell>
          <cell r="L464">
            <v>0</v>
          </cell>
        </row>
        <row r="465">
          <cell r="A465" t="str">
            <v>D15-1</v>
          </cell>
          <cell r="B465" t="str">
            <v>アンカー挿入工</v>
          </cell>
          <cell r="C465" t="str">
            <v>タイプＢ</v>
          </cell>
          <cell r="D465" t="str">
            <v>削孔φ42　鉄筋径D32</v>
          </cell>
          <cell r="E465" t="str">
            <v>本</v>
          </cell>
          <cell r="F465">
            <v>7135</v>
          </cell>
          <cell r="G465">
            <v>4877</v>
          </cell>
          <cell r="H465" t="str">
            <v>D15-1</v>
          </cell>
          <cell r="I465" t="str">
            <v/>
          </cell>
          <cell r="J465">
            <v>0</v>
          </cell>
          <cell r="K465" t="str">
            <v/>
          </cell>
          <cell r="L465">
            <v>0</v>
          </cell>
        </row>
        <row r="466">
          <cell r="A466" t="str">
            <v>D15-2</v>
          </cell>
          <cell r="B466" t="str">
            <v>アンカー挿入工</v>
          </cell>
          <cell r="C466" t="str">
            <v>タイプＣ</v>
          </cell>
          <cell r="D466" t="str">
            <v>削孔φ32　鉄筋径D22</v>
          </cell>
          <cell r="E466" t="str">
            <v>本</v>
          </cell>
          <cell r="F466">
            <v>7478</v>
          </cell>
          <cell r="G466">
            <v>2240</v>
          </cell>
          <cell r="H466" t="str">
            <v>D15-2</v>
          </cell>
          <cell r="I466" t="str">
            <v/>
          </cell>
          <cell r="J466">
            <v>0</v>
          </cell>
          <cell r="K466" t="str">
            <v/>
          </cell>
          <cell r="L466">
            <v>0</v>
          </cell>
        </row>
        <row r="467">
          <cell r="A467" t="str">
            <v>D15-3</v>
          </cell>
          <cell r="B467" t="str">
            <v>目地板設置工</v>
          </cell>
          <cell r="C467">
            <v>0</v>
          </cell>
          <cell r="D467">
            <v>0</v>
          </cell>
          <cell r="E467" t="str">
            <v>ｍ2</v>
          </cell>
          <cell r="F467">
            <v>2307</v>
          </cell>
          <cell r="G467">
            <v>0</v>
          </cell>
          <cell r="H467" t="str">
            <v>D15-3</v>
          </cell>
          <cell r="I467" t="str">
            <v/>
          </cell>
          <cell r="J467">
            <v>0</v>
          </cell>
          <cell r="K467" t="str">
            <v/>
          </cell>
          <cell r="L467">
            <v>0</v>
          </cell>
        </row>
        <row r="468">
          <cell r="A468" t="str">
            <v>D15-4</v>
          </cell>
          <cell r="B468" t="str">
            <v>止水板設置工</v>
          </cell>
          <cell r="C468" t="str">
            <v>ゴム製止水板（耐震型）</v>
          </cell>
          <cell r="D468" t="str">
            <v>Ｂ＝300</v>
          </cell>
          <cell r="E468" t="str">
            <v>ｍ</v>
          </cell>
          <cell r="F468" t="e">
            <v>#N/A</v>
          </cell>
          <cell r="G468" t="e">
            <v>#N/A</v>
          </cell>
          <cell r="H468" t="str">
            <v>D15-4</v>
          </cell>
          <cell r="I468" t="str">
            <v/>
          </cell>
          <cell r="J468">
            <v>0</v>
          </cell>
          <cell r="K468" t="str">
            <v/>
          </cell>
          <cell r="L468">
            <v>0</v>
          </cell>
        </row>
        <row r="469">
          <cell r="A469" t="str">
            <v>D15-5</v>
          </cell>
          <cell r="B469" t="str">
            <v>止水板設置工</v>
          </cell>
          <cell r="C469" t="str">
            <v>打継目用</v>
          </cell>
          <cell r="D469" t="str">
            <v>Ｂ＝300</v>
          </cell>
          <cell r="E469" t="str">
            <v>ｍ</v>
          </cell>
          <cell r="F469" t="e">
            <v>#N/A</v>
          </cell>
          <cell r="G469" t="e">
            <v>#N/A</v>
          </cell>
          <cell r="H469" t="str">
            <v>D15-5</v>
          </cell>
          <cell r="I469" t="str">
            <v/>
          </cell>
          <cell r="J469">
            <v>0</v>
          </cell>
          <cell r="K469" t="str">
            <v/>
          </cell>
          <cell r="L469">
            <v>0</v>
          </cell>
        </row>
        <row r="470">
          <cell r="A470" t="str">
            <v>D15-6</v>
          </cell>
          <cell r="B470" t="str">
            <v>敷鉄板設置撤去工</v>
          </cell>
          <cell r="C470">
            <v>0</v>
          </cell>
          <cell r="D470">
            <v>0</v>
          </cell>
          <cell r="E470" t="str">
            <v>ｍ2</v>
          </cell>
          <cell r="F470">
            <v>180</v>
          </cell>
          <cell r="G470">
            <v>0</v>
          </cell>
          <cell r="H470" t="str">
            <v>D15-6</v>
          </cell>
          <cell r="I470" t="str">
            <v/>
          </cell>
          <cell r="J470">
            <v>0</v>
          </cell>
          <cell r="K470" t="str">
            <v/>
          </cell>
          <cell r="L470">
            <v>0</v>
          </cell>
        </row>
        <row r="471">
          <cell r="A471" t="str">
            <v>D15-7</v>
          </cell>
          <cell r="B471" t="str">
            <v>工事用道路１敷鉄板</v>
          </cell>
          <cell r="C471">
            <v>0</v>
          </cell>
          <cell r="D471">
            <v>0</v>
          </cell>
          <cell r="E471" t="str">
            <v>式</v>
          </cell>
          <cell r="F471">
            <v>1490000</v>
          </cell>
          <cell r="G471">
            <v>0</v>
          </cell>
          <cell r="H471" t="str">
            <v>D15-7</v>
          </cell>
          <cell r="I471" t="str">
            <v/>
          </cell>
          <cell r="J471">
            <v>0</v>
          </cell>
          <cell r="K471" t="str">
            <v/>
          </cell>
          <cell r="L471">
            <v>0</v>
          </cell>
        </row>
        <row r="472">
          <cell r="A472" t="str">
            <v>D15-8</v>
          </cell>
          <cell r="B472" t="str">
            <v>ブルトーザ運転（敷均し用）</v>
          </cell>
          <cell r="C472" t="str">
            <v>排ガス対策型</v>
          </cell>
          <cell r="D472" t="str">
            <v>普通15t級</v>
          </cell>
          <cell r="E472" t="str">
            <v>日</v>
          </cell>
          <cell r="F472">
            <v>58880</v>
          </cell>
          <cell r="G472">
            <v>0</v>
          </cell>
          <cell r="H472" t="str">
            <v>D15-8</v>
          </cell>
          <cell r="I472" t="str">
            <v/>
          </cell>
          <cell r="J472">
            <v>0</v>
          </cell>
          <cell r="K472" t="str">
            <v/>
          </cell>
          <cell r="L472">
            <v>0</v>
          </cell>
        </row>
        <row r="473">
          <cell r="A473" t="str">
            <v>D15-9</v>
          </cell>
          <cell r="B473" t="str">
            <v>ブルドーザ敷均し</v>
          </cell>
          <cell r="C473" t="str">
            <v>普通15t級</v>
          </cell>
          <cell r="D473" t="str">
            <v>路体・築堤</v>
          </cell>
          <cell r="E473" t="str">
            <v>ｍ3</v>
          </cell>
          <cell r="F473">
            <v>110</v>
          </cell>
          <cell r="G473">
            <v>0</v>
          </cell>
          <cell r="H473" t="str">
            <v>D15-9</v>
          </cell>
          <cell r="I473" t="str">
            <v/>
          </cell>
          <cell r="J473">
            <v>0</v>
          </cell>
          <cell r="K473" t="str">
            <v/>
          </cell>
          <cell r="L473">
            <v>0</v>
          </cell>
        </row>
        <row r="474">
          <cell r="A474" t="str">
            <v>D15-10</v>
          </cell>
          <cell r="B474" t="str">
            <v>敷砂利</v>
          </cell>
          <cell r="C474" t="str">
            <v>厚10cm</v>
          </cell>
          <cell r="D474">
            <v>0</v>
          </cell>
          <cell r="E474" t="str">
            <v>ｍ2</v>
          </cell>
          <cell r="F474">
            <v>299</v>
          </cell>
          <cell r="G474">
            <v>0</v>
          </cell>
          <cell r="H474" t="str">
            <v>D15-10</v>
          </cell>
          <cell r="I474" t="str">
            <v/>
          </cell>
          <cell r="J474">
            <v>0</v>
          </cell>
          <cell r="K474" t="str">
            <v/>
          </cell>
          <cell r="L474">
            <v>0</v>
          </cell>
        </row>
        <row r="475">
          <cell r="A475" t="str">
            <v>D15-11</v>
          </cell>
          <cell r="B475" t="str">
            <v>埋戻工Ｄ（砂）</v>
          </cell>
          <cell r="C475" t="str">
            <v>締固めタンパ</v>
          </cell>
          <cell r="D475" t="str">
            <v>最大埋戻幅1m未満</v>
          </cell>
          <cell r="E475" t="str">
            <v>ｍ3</v>
          </cell>
          <cell r="F475">
            <v>25065</v>
          </cell>
          <cell r="G475">
            <v>0</v>
          </cell>
          <cell r="H475" t="str">
            <v>D15-11</v>
          </cell>
          <cell r="I475" t="str">
            <v/>
          </cell>
          <cell r="J475">
            <v>0</v>
          </cell>
          <cell r="K475" t="str">
            <v/>
          </cell>
          <cell r="L475">
            <v>0</v>
          </cell>
        </row>
        <row r="476">
          <cell r="A476" t="str">
            <v>D15-12</v>
          </cell>
          <cell r="B476" t="str">
            <v>暗渠排水管据付工</v>
          </cell>
          <cell r="C476" t="str">
            <v>高密度ポリエチレン管φ400mm</v>
          </cell>
          <cell r="D476" t="str">
            <v>波状管及び網状管200～400</v>
          </cell>
          <cell r="E476" t="str">
            <v>ｍ</v>
          </cell>
          <cell r="F476">
            <v>4014</v>
          </cell>
          <cell r="G476">
            <v>3848</v>
          </cell>
          <cell r="H476" t="str">
            <v>D15-12</v>
          </cell>
          <cell r="I476" t="str">
            <v/>
          </cell>
          <cell r="J476">
            <v>0</v>
          </cell>
          <cell r="K476" t="str">
            <v/>
          </cell>
          <cell r="L476">
            <v>0</v>
          </cell>
        </row>
        <row r="477">
          <cell r="A477" t="str">
            <v>D15-13</v>
          </cell>
          <cell r="B477" t="str">
            <v>割栗石工</v>
          </cell>
          <cell r="C477">
            <v>0</v>
          </cell>
          <cell r="D477">
            <v>0</v>
          </cell>
          <cell r="E477" t="str">
            <v>ｍ3</v>
          </cell>
          <cell r="F477">
            <v>3237</v>
          </cell>
          <cell r="G477">
            <v>0</v>
          </cell>
          <cell r="H477" t="str">
            <v>D15-13</v>
          </cell>
          <cell r="I477" t="str">
            <v/>
          </cell>
          <cell r="J477">
            <v>0</v>
          </cell>
          <cell r="K477" t="str">
            <v/>
          </cell>
          <cell r="L477">
            <v>0</v>
          </cell>
        </row>
        <row r="478">
          <cell r="A478" t="str">
            <v>D16-1</v>
          </cell>
          <cell r="B478" t="str">
            <v>Ｌ型側溝据付工</v>
          </cell>
          <cell r="C478">
            <v>0</v>
          </cell>
          <cell r="D478">
            <v>0</v>
          </cell>
          <cell r="E478" t="str">
            <v>ｍ</v>
          </cell>
          <cell r="F478">
            <v>4860</v>
          </cell>
          <cell r="G478">
            <v>1790</v>
          </cell>
          <cell r="H478" t="str">
            <v>D16-1</v>
          </cell>
          <cell r="I478" t="str">
            <v/>
          </cell>
          <cell r="J478">
            <v>0</v>
          </cell>
          <cell r="K478" t="str">
            <v/>
          </cell>
          <cell r="L478">
            <v>0</v>
          </cell>
        </row>
        <row r="479">
          <cell r="A479" t="str">
            <v>D16-2</v>
          </cell>
          <cell r="B479" t="str">
            <v>盛土工-2</v>
          </cell>
          <cell r="C479" t="str">
            <v>路体・築堤　土砂運搬0.3km</v>
          </cell>
          <cell r="D479" t="str">
            <v>21t級　排出ガス対策型</v>
          </cell>
          <cell r="E479" t="str">
            <v>ｍ3</v>
          </cell>
          <cell r="F479">
            <v>627</v>
          </cell>
          <cell r="G479">
            <v>0</v>
          </cell>
          <cell r="H479" t="str">
            <v>D16-2</v>
          </cell>
          <cell r="I479" t="str">
            <v/>
          </cell>
          <cell r="J479">
            <v>0</v>
          </cell>
          <cell r="K479" t="str">
            <v/>
          </cell>
          <cell r="L479">
            <v>0</v>
          </cell>
        </row>
        <row r="480">
          <cell r="A480" t="str">
            <v>D16-3</v>
          </cell>
          <cell r="B480" t="str">
            <v>盛土工-3</v>
          </cell>
          <cell r="C480" t="str">
            <v>路体・築堤　土砂運搬3.0km</v>
          </cell>
          <cell r="D480" t="str">
            <v>21t級　排出ガス対策型</v>
          </cell>
          <cell r="E480" t="str">
            <v>ｍ3</v>
          </cell>
          <cell r="F480">
            <v>8322828</v>
          </cell>
          <cell r="G480">
            <v>5364155</v>
          </cell>
          <cell r="H480" t="str">
            <v>D16-3</v>
          </cell>
          <cell r="I480" t="str">
            <v/>
          </cell>
          <cell r="J480">
            <v>0</v>
          </cell>
          <cell r="K480" t="str">
            <v/>
          </cell>
          <cell r="L480">
            <v>0</v>
          </cell>
        </row>
        <row r="481">
          <cell r="A481" t="str">
            <v>D16-4</v>
          </cell>
          <cell r="B481" t="str">
            <v>2CT8°-4C配線工</v>
          </cell>
          <cell r="C481" t="str">
            <v>（地中管内配線）</v>
          </cell>
          <cell r="D481">
            <v>0</v>
          </cell>
          <cell r="E481" t="str">
            <v>ｍ</v>
          </cell>
          <cell r="F481" t="e">
            <v>#N/A</v>
          </cell>
          <cell r="G481" t="e">
            <v>#N/A</v>
          </cell>
          <cell r="H481" t="str">
            <v>D16-4</v>
          </cell>
          <cell r="I481" t="str">
            <v/>
          </cell>
          <cell r="J481">
            <v>0</v>
          </cell>
          <cell r="K481" t="str">
            <v/>
          </cell>
          <cell r="L481">
            <v>0</v>
          </cell>
        </row>
        <row r="482">
          <cell r="A482" t="str">
            <v>D16-5</v>
          </cell>
          <cell r="B482" t="str">
            <v>FEP40布設工</v>
          </cell>
          <cell r="C482">
            <v>0</v>
          </cell>
          <cell r="D482">
            <v>0</v>
          </cell>
          <cell r="E482" t="str">
            <v>ｍ</v>
          </cell>
          <cell r="F482" t="e">
            <v>#N/A</v>
          </cell>
          <cell r="G482" t="e">
            <v>#N/A</v>
          </cell>
          <cell r="H482" t="str">
            <v>D16-5</v>
          </cell>
          <cell r="I482" t="str">
            <v/>
          </cell>
          <cell r="J482">
            <v>0</v>
          </cell>
          <cell r="K482" t="str">
            <v/>
          </cell>
          <cell r="L482">
            <v>0</v>
          </cell>
        </row>
        <row r="483">
          <cell r="A483" t="str">
            <v>D16-6</v>
          </cell>
          <cell r="B483" t="str">
            <v>強化プラスチック複合管布設工</v>
          </cell>
          <cell r="C483" t="str">
            <v>φ600</v>
          </cell>
          <cell r="D483">
            <v>0</v>
          </cell>
          <cell r="E483" t="str">
            <v>ｍ</v>
          </cell>
          <cell r="F483">
            <v>2895</v>
          </cell>
          <cell r="G483">
            <v>0</v>
          </cell>
          <cell r="H483" t="str">
            <v>D16-6</v>
          </cell>
          <cell r="I483" t="str">
            <v/>
          </cell>
          <cell r="J483">
            <v>0</v>
          </cell>
          <cell r="K483" t="str">
            <v/>
          </cell>
          <cell r="L483">
            <v>0</v>
          </cell>
        </row>
        <row r="484">
          <cell r="A484" t="str">
            <v>D16-7</v>
          </cell>
          <cell r="B484" t="str">
            <v>建込み簡易土留工</v>
          </cell>
          <cell r="C484" t="str">
            <v>建込み工　H=4.0ｍ</v>
          </cell>
          <cell r="D484">
            <v>0</v>
          </cell>
          <cell r="E484" t="str">
            <v>ｍ</v>
          </cell>
          <cell r="F484">
            <v>6218</v>
          </cell>
          <cell r="G484">
            <v>0</v>
          </cell>
          <cell r="H484" t="str">
            <v>D16-7</v>
          </cell>
          <cell r="I484" t="str">
            <v/>
          </cell>
          <cell r="J484">
            <v>0</v>
          </cell>
          <cell r="K484" t="str">
            <v/>
          </cell>
          <cell r="L484">
            <v>0</v>
          </cell>
        </row>
        <row r="485">
          <cell r="A485" t="str">
            <v>D16-8</v>
          </cell>
          <cell r="B485" t="str">
            <v>建込み簡易土留工</v>
          </cell>
          <cell r="C485" t="str">
            <v>引抜き工　H=4.0ｍ</v>
          </cell>
          <cell r="D485">
            <v>0</v>
          </cell>
          <cell r="E485" t="str">
            <v>ｍ</v>
          </cell>
          <cell r="F485">
            <v>2959</v>
          </cell>
          <cell r="G485">
            <v>0</v>
          </cell>
          <cell r="H485" t="str">
            <v>D16-8</v>
          </cell>
          <cell r="I485" t="str">
            <v/>
          </cell>
          <cell r="J485">
            <v>0</v>
          </cell>
          <cell r="K485" t="str">
            <v/>
          </cell>
          <cell r="L485">
            <v>0</v>
          </cell>
        </row>
        <row r="486">
          <cell r="A486" t="str">
            <v>D16-9</v>
          </cell>
          <cell r="B486" t="str">
            <v>境界杭設置工</v>
          </cell>
          <cell r="C486" t="str">
            <v>根固め無し</v>
          </cell>
          <cell r="D486">
            <v>0</v>
          </cell>
          <cell r="E486" t="str">
            <v>本</v>
          </cell>
          <cell r="F486">
            <v>2295</v>
          </cell>
          <cell r="G486">
            <v>1280</v>
          </cell>
          <cell r="H486" t="str">
            <v>D16-9</v>
          </cell>
          <cell r="I486" t="str">
            <v/>
          </cell>
          <cell r="J486">
            <v>0</v>
          </cell>
          <cell r="K486" t="str">
            <v/>
          </cell>
          <cell r="L486">
            <v>0</v>
          </cell>
        </row>
        <row r="487">
          <cell r="A487" t="str">
            <v>D16-10</v>
          </cell>
          <cell r="B487" t="str">
            <v>暗渠排水管据付工</v>
          </cell>
          <cell r="C487" t="str">
            <v>高密度ポリエチレン管φ600mm</v>
          </cell>
          <cell r="D487" t="str">
            <v>波状管及び網状管450～600</v>
          </cell>
          <cell r="E487" t="str">
            <v>ｍ</v>
          </cell>
          <cell r="F487" t="e">
            <v>#N/A</v>
          </cell>
          <cell r="G487" t="e">
            <v>#N/A</v>
          </cell>
          <cell r="H487" t="str">
            <v>D16-10</v>
          </cell>
          <cell r="I487" t="str">
            <v/>
          </cell>
          <cell r="J487">
            <v>0</v>
          </cell>
          <cell r="K487" t="str">
            <v/>
          </cell>
          <cell r="L487">
            <v>0</v>
          </cell>
        </row>
        <row r="488">
          <cell r="A488" t="str">
            <v>D16-11</v>
          </cell>
          <cell r="B488" t="str">
            <v>集水桝据付工</v>
          </cell>
          <cell r="C488" t="str">
            <v>400kgを超え800kg以下</v>
          </cell>
          <cell r="D488">
            <v>0</v>
          </cell>
          <cell r="E488" t="str">
            <v>基</v>
          </cell>
          <cell r="F488">
            <v>4919</v>
          </cell>
          <cell r="G488">
            <v>0</v>
          </cell>
          <cell r="H488" t="str">
            <v>D16-11</v>
          </cell>
          <cell r="I488" t="str">
            <v/>
          </cell>
          <cell r="J488">
            <v>0</v>
          </cell>
          <cell r="K488" t="str">
            <v/>
          </cell>
          <cell r="L488">
            <v>0</v>
          </cell>
        </row>
        <row r="489">
          <cell r="A489" t="str">
            <v>D16-12</v>
          </cell>
          <cell r="B489" t="str">
            <v>足場工</v>
          </cell>
          <cell r="C489" t="str">
            <v>単管傾斜足場</v>
          </cell>
          <cell r="D489">
            <v>0</v>
          </cell>
          <cell r="E489" t="str">
            <v>掛ｍ2</v>
          </cell>
          <cell r="F489">
            <v>1805</v>
          </cell>
          <cell r="G489">
            <v>0</v>
          </cell>
          <cell r="H489" t="str">
            <v>D16-12</v>
          </cell>
          <cell r="I489" t="str">
            <v/>
          </cell>
          <cell r="J489">
            <v>0</v>
          </cell>
          <cell r="K489" t="str">
            <v/>
          </cell>
          <cell r="L489">
            <v>0</v>
          </cell>
        </row>
        <row r="490">
          <cell r="A490" t="str">
            <v>D16-13</v>
          </cell>
          <cell r="B490" t="str">
            <v>下層路盤工</v>
          </cell>
          <cell r="C490" t="str">
            <v>路盤工（車道）</v>
          </cell>
          <cell r="D490" t="str">
            <v>路盤厚10cm</v>
          </cell>
          <cell r="E490" t="str">
            <v>ｍ2</v>
          </cell>
          <cell r="F490">
            <v>457</v>
          </cell>
          <cell r="G490">
            <v>0</v>
          </cell>
          <cell r="H490" t="str">
            <v>D16-13</v>
          </cell>
          <cell r="I490" t="str">
            <v/>
          </cell>
          <cell r="J490">
            <v>0</v>
          </cell>
          <cell r="K490" t="str">
            <v/>
          </cell>
          <cell r="L490">
            <v>0</v>
          </cell>
        </row>
        <row r="491">
          <cell r="A491" t="str">
            <v>D17-1</v>
          </cell>
          <cell r="B491">
            <v>55</v>
          </cell>
          <cell r="C491" t="str">
            <v>横断側溝工</v>
          </cell>
          <cell r="D491" t="str">
            <v>300×300</v>
          </cell>
          <cell r="E491">
            <v>0</v>
          </cell>
          <cell r="F491" t="str">
            <v>ｍ</v>
          </cell>
          <cell r="G491">
            <v>31301</v>
          </cell>
          <cell r="H491">
            <v>15700</v>
          </cell>
          <cell r="I491" t="str">
            <v>D17-1</v>
          </cell>
          <cell r="J491" t="str">
            <v xml:space="preserve"> 第55号単価表</v>
          </cell>
          <cell r="K491">
            <v>0</v>
          </cell>
          <cell r="L491">
            <v>0</v>
          </cell>
        </row>
        <row r="492">
          <cell r="A492" t="str">
            <v>D17-2</v>
          </cell>
          <cell r="B492">
            <v>56</v>
          </cell>
          <cell r="C492" t="str">
            <v>ＶＰφ200布設工</v>
          </cell>
          <cell r="D492" t="str">
            <v>露出</v>
          </cell>
          <cell r="E492">
            <v>0</v>
          </cell>
          <cell r="F492" t="str">
            <v>ｍ</v>
          </cell>
          <cell r="G492">
            <v>4460</v>
          </cell>
          <cell r="H492">
            <v>2750</v>
          </cell>
          <cell r="I492" t="str">
            <v>D17-2</v>
          </cell>
          <cell r="J492" t="str">
            <v xml:space="preserve"> 第56号単価表</v>
          </cell>
          <cell r="K492">
            <v>0</v>
          </cell>
          <cell r="L492">
            <v>0</v>
          </cell>
        </row>
        <row r="493">
          <cell r="A493" t="str">
            <v>D17-3</v>
          </cell>
          <cell r="B493">
            <v>57</v>
          </cell>
          <cell r="C493" t="str">
            <v>ＰＵ-300布設工</v>
          </cell>
          <cell r="D493" t="str">
            <v>外周道路側溝</v>
          </cell>
          <cell r="E493">
            <v>0</v>
          </cell>
          <cell r="F493" t="str">
            <v>ｍ</v>
          </cell>
          <cell r="G493">
            <v>6013</v>
          </cell>
          <cell r="H493">
            <v>2830</v>
          </cell>
          <cell r="I493" t="str">
            <v>D17-3</v>
          </cell>
          <cell r="J493" t="str">
            <v xml:space="preserve"> 第57号単価表</v>
          </cell>
          <cell r="K493">
            <v>0</v>
          </cell>
          <cell r="L493">
            <v>0</v>
          </cell>
        </row>
        <row r="494">
          <cell r="A494" t="str">
            <v>D17-4</v>
          </cell>
          <cell r="B494">
            <v>58</v>
          </cell>
          <cell r="C494" t="str">
            <v>ＰＵ-300布設工</v>
          </cell>
          <cell r="D494" t="str">
            <v>選別ヤード側溝</v>
          </cell>
          <cell r="E494">
            <v>0</v>
          </cell>
          <cell r="F494" t="str">
            <v>ｍ</v>
          </cell>
          <cell r="G494">
            <v>5830</v>
          </cell>
          <cell r="H494">
            <v>2830</v>
          </cell>
          <cell r="I494" t="str">
            <v>D17-4</v>
          </cell>
          <cell r="J494" t="str">
            <v xml:space="preserve"> 第58号単価表</v>
          </cell>
          <cell r="K494">
            <v>0</v>
          </cell>
          <cell r="L494">
            <v>0</v>
          </cell>
        </row>
        <row r="495">
          <cell r="A495" t="str">
            <v>D17-5</v>
          </cell>
          <cell r="B495">
            <v>59</v>
          </cell>
          <cell r="C495" t="str">
            <v>ＶＰφ300布設工</v>
          </cell>
          <cell r="D495">
            <v>0</v>
          </cell>
          <cell r="E495">
            <v>0</v>
          </cell>
          <cell r="F495" t="str">
            <v>ｍ</v>
          </cell>
          <cell r="G495">
            <v>8050</v>
          </cell>
          <cell r="H495">
            <v>5650</v>
          </cell>
          <cell r="I495" t="str">
            <v>D17-5</v>
          </cell>
          <cell r="J495" t="str">
            <v xml:space="preserve"> 第59号単価表</v>
          </cell>
          <cell r="K495">
            <v>0</v>
          </cell>
          <cell r="L495">
            <v>0</v>
          </cell>
        </row>
        <row r="496">
          <cell r="A496" t="str">
            <v>D17-6</v>
          </cell>
          <cell r="B496" t="str">
            <v>Ｕ-800</v>
          </cell>
          <cell r="C496">
            <v>0</v>
          </cell>
          <cell r="D496">
            <v>0</v>
          </cell>
          <cell r="E496" t="str">
            <v>ｍ</v>
          </cell>
          <cell r="F496">
            <v>7505105</v>
          </cell>
          <cell r="G496">
            <v>4837439</v>
          </cell>
          <cell r="H496" t="str">
            <v>D17-6</v>
          </cell>
          <cell r="I496" t="str">
            <v/>
          </cell>
          <cell r="J496">
            <v>0</v>
          </cell>
          <cell r="K496" t="str">
            <v/>
          </cell>
          <cell r="L496">
            <v>0</v>
          </cell>
        </row>
        <row r="497">
          <cell r="A497" t="str">
            <v>D17-7</v>
          </cell>
          <cell r="B497">
            <v>60</v>
          </cell>
          <cell r="C497" t="str">
            <v>ＢＦ-600布設工</v>
          </cell>
          <cell r="D497">
            <v>0</v>
          </cell>
          <cell r="E497">
            <v>0</v>
          </cell>
          <cell r="F497" t="str">
            <v>ｍ</v>
          </cell>
          <cell r="G497">
            <v>6178</v>
          </cell>
          <cell r="H497">
            <v>1480</v>
          </cell>
          <cell r="I497" t="str">
            <v>D17-7</v>
          </cell>
          <cell r="J497" t="str">
            <v xml:space="preserve"> 第60号単価表</v>
          </cell>
          <cell r="K497">
            <v>0</v>
          </cell>
          <cell r="L497">
            <v>0</v>
          </cell>
        </row>
        <row r="498">
          <cell r="A498" t="str">
            <v>D17-8</v>
          </cell>
          <cell r="B498">
            <v>61</v>
          </cell>
          <cell r="C498" t="str">
            <v>地下水集排水管</v>
          </cell>
          <cell r="D498" t="str">
            <v>φ150有孔管</v>
          </cell>
          <cell r="E498">
            <v>0</v>
          </cell>
          <cell r="F498" t="str">
            <v>ｍ</v>
          </cell>
          <cell r="G498">
            <v>2578</v>
          </cell>
          <cell r="H498">
            <v>919</v>
          </cell>
          <cell r="I498" t="str">
            <v>D17-8</v>
          </cell>
          <cell r="J498" t="str">
            <v xml:space="preserve"> 第61号単価表</v>
          </cell>
          <cell r="K498">
            <v>0</v>
          </cell>
          <cell r="L498">
            <v>0</v>
          </cell>
        </row>
        <row r="499">
          <cell r="A499" t="str">
            <v>D17-9</v>
          </cell>
          <cell r="B499">
            <v>62</v>
          </cell>
          <cell r="C499" t="str">
            <v>ポリエチレン管φ350布設工</v>
          </cell>
          <cell r="D499" t="str">
            <v>φ350無孔管</v>
          </cell>
          <cell r="E499">
            <v>0</v>
          </cell>
          <cell r="F499" t="str">
            <v>ｍ</v>
          </cell>
          <cell r="G499">
            <v>7020</v>
          </cell>
          <cell r="H499">
            <v>3630</v>
          </cell>
          <cell r="I499" t="str">
            <v>D17-9</v>
          </cell>
          <cell r="J499" t="str">
            <v xml:space="preserve"> 第62号単価表</v>
          </cell>
          <cell r="K499">
            <v>0</v>
          </cell>
          <cell r="L499">
            <v>0</v>
          </cell>
        </row>
        <row r="500">
          <cell r="A500" t="str">
            <v>D17-10</v>
          </cell>
          <cell r="B500" t="str">
            <v>竪型ガス抜き工-1</v>
          </cell>
          <cell r="C500">
            <v>0</v>
          </cell>
          <cell r="D500">
            <v>0</v>
          </cell>
          <cell r="E500" t="str">
            <v>箇所</v>
          </cell>
          <cell r="F500">
            <v>144808</v>
          </cell>
          <cell r="G500">
            <v>46192</v>
          </cell>
          <cell r="H500" t="str">
            <v>D17-10</v>
          </cell>
          <cell r="I500" t="str">
            <v/>
          </cell>
          <cell r="J500">
            <v>0</v>
          </cell>
          <cell r="K500" t="str">
            <v/>
          </cell>
          <cell r="L500">
            <v>0</v>
          </cell>
        </row>
        <row r="501">
          <cell r="A501" t="str">
            <v>D17-11</v>
          </cell>
          <cell r="B501">
            <v>63</v>
          </cell>
          <cell r="C501" t="str">
            <v>ポリエチレン管φ200布設工</v>
          </cell>
          <cell r="D501" t="str">
            <v>露出</v>
          </cell>
          <cell r="E501">
            <v>0</v>
          </cell>
          <cell r="F501" t="str">
            <v>ｍ</v>
          </cell>
          <cell r="G501">
            <v>2950</v>
          </cell>
          <cell r="H501">
            <v>1430</v>
          </cell>
          <cell r="I501" t="str">
            <v>D17-11</v>
          </cell>
          <cell r="J501" t="str">
            <v xml:space="preserve"> 第63号単価表</v>
          </cell>
          <cell r="K501">
            <v>0</v>
          </cell>
          <cell r="L501">
            <v>0</v>
          </cell>
        </row>
        <row r="502">
          <cell r="A502" t="str">
            <v>D17-12</v>
          </cell>
          <cell r="B502">
            <v>64</v>
          </cell>
          <cell r="C502" t="str">
            <v>ポリエチレン管φ200布設工</v>
          </cell>
          <cell r="D502" t="str">
            <v>地中埋設</v>
          </cell>
          <cell r="E502">
            <v>0</v>
          </cell>
          <cell r="F502" t="str">
            <v>ｍ</v>
          </cell>
          <cell r="G502">
            <v>3840</v>
          </cell>
          <cell r="H502">
            <v>1430</v>
          </cell>
          <cell r="I502" t="str">
            <v>D17-12</v>
          </cell>
          <cell r="J502" t="str">
            <v xml:space="preserve"> 第64号単価表</v>
          </cell>
          <cell r="K502">
            <v>0</v>
          </cell>
          <cell r="L502">
            <v>0</v>
          </cell>
        </row>
        <row r="503">
          <cell r="A503" t="str">
            <v>D17-13</v>
          </cell>
          <cell r="B503" t="str">
            <v>管路布設工</v>
          </cell>
          <cell r="C503" t="str">
            <v>ポリエチレン管φ200</v>
          </cell>
          <cell r="D503">
            <v>0</v>
          </cell>
          <cell r="E503" t="str">
            <v>ｍ</v>
          </cell>
          <cell r="F503">
            <v>1520</v>
          </cell>
          <cell r="G503">
            <v>0</v>
          </cell>
          <cell r="H503" t="str">
            <v>D17-13</v>
          </cell>
          <cell r="I503" t="str">
            <v/>
          </cell>
          <cell r="J503">
            <v>0</v>
          </cell>
          <cell r="K503" t="str">
            <v/>
          </cell>
          <cell r="L503">
            <v>0</v>
          </cell>
        </row>
        <row r="504">
          <cell r="A504" t="str">
            <v>D17-14</v>
          </cell>
          <cell r="B504">
            <v>65</v>
          </cell>
          <cell r="C504" t="str">
            <v>ＶＰφ200布設工</v>
          </cell>
          <cell r="D504" t="str">
            <v>地中埋設</v>
          </cell>
          <cell r="E504">
            <v>0</v>
          </cell>
          <cell r="F504" t="str">
            <v>ｍ</v>
          </cell>
          <cell r="G504">
            <v>8163</v>
          </cell>
          <cell r="H504">
            <v>2750</v>
          </cell>
          <cell r="I504" t="str">
            <v>D17-14</v>
          </cell>
          <cell r="J504" t="str">
            <v xml:space="preserve"> 第65号単価表</v>
          </cell>
          <cell r="K504">
            <v>0</v>
          </cell>
          <cell r="L504">
            <v>0</v>
          </cell>
        </row>
        <row r="505">
          <cell r="A505" t="str">
            <v>D17-15</v>
          </cell>
          <cell r="B505">
            <v>66</v>
          </cell>
          <cell r="C505" t="str">
            <v>ＶＰφ150布設工</v>
          </cell>
          <cell r="D505" t="str">
            <v>地中埋設</v>
          </cell>
          <cell r="E505">
            <v>0</v>
          </cell>
          <cell r="F505" t="str">
            <v>ｍ</v>
          </cell>
          <cell r="G505">
            <v>4681</v>
          </cell>
          <cell r="H505">
            <v>1840</v>
          </cell>
          <cell r="I505" t="str">
            <v>D17-15</v>
          </cell>
          <cell r="J505" t="str">
            <v xml:space="preserve"> 第66号単価表</v>
          </cell>
          <cell r="K505" t="str">
            <v>ポリエチレン管φ200</v>
          </cell>
          <cell r="L505" t="str">
            <v>ポリエチレン管φ200</v>
          </cell>
        </row>
        <row r="506">
          <cell r="A506" t="str">
            <v>D17-16</v>
          </cell>
          <cell r="B506" t="str">
            <v>管路敷設工</v>
          </cell>
          <cell r="C506">
            <v>0</v>
          </cell>
          <cell r="D506">
            <v>0</v>
          </cell>
          <cell r="E506" t="str">
            <v>ｍ</v>
          </cell>
          <cell r="F506">
            <v>1520</v>
          </cell>
          <cell r="G506">
            <v>0</v>
          </cell>
          <cell r="H506" t="str">
            <v>D17-16</v>
          </cell>
          <cell r="I506" t="str">
            <v/>
          </cell>
          <cell r="J506">
            <v>0</v>
          </cell>
          <cell r="K506" t="str">
            <v/>
          </cell>
          <cell r="L506">
            <v>0</v>
          </cell>
        </row>
        <row r="507">
          <cell r="A507" t="str">
            <v>D18-1</v>
          </cell>
          <cell r="B507">
            <v>67</v>
          </cell>
          <cell r="C507" t="str">
            <v>1型集水桝工</v>
          </cell>
          <cell r="D507" t="str">
            <v>500×500×400</v>
          </cell>
          <cell r="E507">
            <v>0</v>
          </cell>
          <cell r="F507" t="str">
            <v>箇所</v>
          </cell>
          <cell r="G507">
            <v>22660</v>
          </cell>
          <cell r="H507">
            <v>0</v>
          </cell>
          <cell r="I507" t="str">
            <v>D18-1</v>
          </cell>
          <cell r="J507" t="str">
            <v xml:space="preserve"> 第67号単価表</v>
          </cell>
          <cell r="K507">
            <v>0</v>
          </cell>
          <cell r="L507">
            <v>0</v>
          </cell>
        </row>
        <row r="508">
          <cell r="A508" t="str">
            <v>D18-2</v>
          </cell>
          <cell r="B508">
            <v>68</v>
          </cell>
          <cell r="C508" t="str">
            <v>2号集水桝工</v>
          </cell>
          <cell r="D508" t="str">
            <v>500×500×500</v>
          </cell>
          <cell r="E508">
            <v>0</v>
          </cell>
          <cell r="F508" t="str">
            <v>箇所</v>
          </cell>
          <cell r="G508">
            <v>26529</v>
          </cell>
          <cell r="H508">
            <v>0</v>
          </cell>
          <cell r="I508" t="str">
            <v>D18-2</v>
          </cell>
          <cell r="J508" t="str">
            <v xml:space="preserve"> 第68号単価表</v>
          </cell>
          <cell r="K508">
            <v>0</v>
          </cell>
          <cell r="L508">
            <v>0</v>
          </cell>
        </row>
        <row r="509">
          <cell r="A509" t="str">
            <v>D18-3</v>
          </cell>
          <cell r="B509">
            <v>69</v>
          </cell>
          <cell r="C509" t="str">
            <v>3号集水桝工</v>
          </cell>
          <cell r="D509" t="str">
            <v>800×800×600</v>
          </cell>
          <cell r="E509">
            <v>0</v>
          </cell>
          <cell r="F509" t="str">
            <v>箇所</v>
          </cell>
          <cell r="G509">
            <v>44654</v>
          </cell>
          <cell r="H509">
            <v>0</v>
          </cell>
          <cell r="I509" t="str">
            <v>D18-3</v>
          </cell>
          <cell r="J509" t="str">
            <v xml:space="preserve"> 第69号単価表</v>
          </cell>
          <cell r="K509">
            <v>0</v>
          </cell>
          <cell r="L509">
            <v>0</v>
          </cell>
        </row>
        <row r="510">
          <cell r="A510" t="str">
            <v>D18-4</v>
          </cell>
          <cell r="B510">
            <v>70</v>
          </cell>
          <cell r="C510" t="str">
            <v>4号集水桝工</v>
          </cell>
          <cell r="D510" t="str">
            <v>1000×1000×500</v>
          </cell>
          <cell r="E510">
            <v>0</v>
          </cell>
          <cell r="F510" t="str">
            <v>箇所</v>
          </cell>
          <cell r="G510">
            <v>169438</v>
          </cell>
          <cell r="H510">
            <v>119680</v>
          </cell>
          <cell r="I510" t="str">
            <v>D18-4</v>
          </cell>
          <cell r="J510" t="str">
            <v xml:space="preserve"> 第70号単価表</v>
          </cell>
          <cell r="K510">
            <v>0</v>
          </cell>
          <cell r="L510">
            <v>0</v>
          </cell>
        </row>
        <row r="511">
          <cell r="A511" t="str">
            <v>D18-6</v>
          </cell>
          <cell r="B511" t="str">
            <v>5号集水桝工</v>
          </cell>
          <cell r="C511" t="str">
            <v>1200×1200×2900</v>
          </cell>
          <cell r="D511">
            <v>0</v>
          </cell>
          <cell r="E511" t="str">
            <v>箇所</v>
          </cell>
          <cell r="F511" t="e">
            <v>#N/A</v>
          </cell>
          <cell r="G511" t="e">
            <v>#N/A</v>
          </cell>
          <cell r="H511" t="str">
            <v>D18-6</v>
          </cell>
          <cell r="I511" t="str">
            <v/>
          </cell>
          <cell r="J511">
            <v>0</v>
          </cell>
          <cell r="K511" t="str">
            <v/>
          </cell>
          <cell r="L511">
            <v>0</v>
          </cell>
        </row>
        <row r="512">
          <cell r="A512" t="str">
            <v>D18-7</v>
          </cell>
          <cell r="B512" t="str">
            <v>管理通路水平部</v>
          </cell>
          <cell r="C512">
            <v>0</v>
          </cell>
          <cell r="D512">
            <v>0</v>
          </cell>
          <cell r="E512" t="str">
            <v>ｍ</v>
          </cell>
          <cell r="F512">
            <v>5718</v>
          </cell>
          <cell r="G512">
            <v>0</v>
          </cell>
          <cell r="H512" t="str">
            <v>D18-7</v>
          </cell>
          <cell r="I512" t="str">
            <v/>
          </cell>
          <cell r="J512">
            <v>0</v>
          </cell>
          <cell r="K512" t="str">
            <v/>
          </cell>
          <cell r="L512">
            <v>0</v>
          </cell>
        </row>
        <row r="513">
          <cell r="A513" t="str">
            <v>D18-8</v>
          </cell>
          <cell r="B513" t="str">
            <v>管理通路階段部</v>
          </cell>
          <cell r="C513">
            <v>0</v>
          </cell>
          <cell r="D513">
            <v>0</v>
          </cell>
          <cell r="E513" t="str">
            <v>ｍ</v>
          </cell>
          <cell r="F513">
            <v>11239</v>
          </cell>
          <cell r="G513">
            <v>0</v>
          </cell>
          <cell r="H513" t="str">
            <v>D18-8</v>
          </cell>
          <cell r="I513" t="str">
            <v/>
          </cell>
          <cell r="J513">
            <v>0</v>
          </cell>
          <cell r="K513" t="str">
            <v/>
          </cell>
          <cell r="L513">
            <v>0</v>
          </cell>
        </row>
        <row r="514">
          <cell r="A514" t="str">
            <v>D18-9</v>
          </cell>
          <cell r="B514" t="str">
            <v>Ｍ型集水桝工</v>
          </cell>
          <cell r="C514">
            <v>0</v>
          </cell>
          <cell r="D514">
            <v>0</v>
          </cell>
          <cell r="E514" t="str">
            <v>箇所</v>
          </cell>
          <cell r="F514">
            <v>6677177</v>
          </cell>
          <cell r="G514">
            <v>4291324</v>
          </cell>
          <cell r="H514" t="str">
            <v>D18-9</v>
          </cell>
          <cell r="I514" t="str">
            <v/>
          </cell>
          <cell r="J514">
            <v>0</v>
          </cell>
          <cell r="K514" t="str">
            <v/>
          </cell>
          <cell r="L514">
            <v>0</v>
          </cell>
        </row>
        <row r="515">
          <cell r="A515" t="str">
            <v>D18-10</v>
          </cell>
          <cell r="B515" t="str">
            <v>800-1型集水桝工</v>
          </cell>
          <cell r="C515">
            <v>0</v>
          </cell>
          <cell r="D515">
            <v>0</v>
          </cell>
          <cell r="E515" t="str">
            <v>箇所</v>
          </cell>
          <cell r="F515">
            <v>15035741</v>
          </cell>
          <cell r="G515">
            <v>9659739</v>
          </cell>
          <cell r="H515" t="str">
            <v>D18-10</v>
          </cell>
          <cell r="I515" t="str">
            <v/>
          </cell>
          <cell r="J515">
            <v>0</v>
          </cell>
          <cell r="K515" t="str">
            <v/>
          </cell>
          <cell r="L515">
            <v>0</v>
          </cell>
        </row>
        <row r="516">
          <cell r="A516" t="str">
            <v>D18-11</v>
          </cell>
          <cell r="B516" t="str">
            <v>600型集水桝工</v>
          </cell>
          <cell r="C516">
            <v>0</v>
          </cell>
          <cell r="D516">
            <v>0</v>
          </cell>
          <cell r="E516" t="str">
            <v>箇所</v>
          </cell>
          <cell r="F516">
            <v>10846536</v>
          </cell>
          <cell r="G516">
            <v>6973401</v>
          </cell>
          <cell r="H516" t="str">
            <v>D18-11</v>
          </cell>
          <cell r="I516" t="str">
            <v/>
          </cell>
          <cell r="J516">
            <v>0</v>
          </cell>
          <cell r="K516" t="str">
            <v/>
          </cell>
          <cell r="L516">
            <v>0</v>
          </cell>
        </row>
        <row r="517">
          <cell r="A517" t="str">
            <v>D18-12</v>
          </cell>
          <cell r="B517" t="str">
            <v>800-2型集水桝工</v>
          </cell>
          <cell r="C517">
            <v>0</v>
          </cell>
          <cell r="D517">
            <v>0</v>
          </cell>
          <cell r="E517" t="str">
            <v>箇所</v>
          </cell>
          <cell r="F517">
            <v>15026787</v>
          </cell>
          <cell r="G517">
            <v>9655479</v>
          </cell>
          <cell r="H517" t="str">
            <v>D18-12</v>
          </cell>
          <cell r="I517" t="str">
            <v/>
          </cell>
          <cell r="J517">
            <v>0</v>
          </cell>
          <cell r="K517" t="str">
            <v/>
          </cell>
          <cell r="L517">
            <v>0</v>
          </cell>
        </row>
        <row r="518">
          <cell r="A518" t="str">
            <v>D18-13</v>
          </cell>
          <cell r="B518" t="str">
            <v>800-3型集水桝工</v>
          </cell>
          <cell r="C518">
            <v>0</v>
          </cell>
          <cell r="D518">
            <v>0</v>
          </cell>
          <cell r="E518" t="str">
            <v>箇所</v>
          </cell>
          <cell r="F518">
            <v>32560971</v>
          </cell>
          <cell r="G518">
            <v>20920204</v>
          </cell>
          <cell r="H518" t="str">
            <v>D18-13</v>
          </cell>
          <cell r="I518" t="str">
            <v/>
          </cell>
          <cell r="J518">
            <v>0</v>
          </cell>
          <cell r="K518" t="str">
            <v/>
          </cell>
          <cell r="L518">
            <v>0</v>
          </cell>
        </row>
        <row r="519">
          <cell r="A519" t="str">
            <v>D18-14</v>
          </cell>
          <cell r="B519" t="str">
            <v>1000型集水桝工</v>
          </cell>
          <cell r="C519">
            <v>0</v>
          </cell>
          <cell r="D519">
            <v>0</v>
          </cell>
          <cell r="E519" t="str">
            <v>箇所</v>
          </cell>
          <cell r="F519">
            <v>21705293</v>
          </cell>
          <cell r="G519">
            <v>13951063</v>
          </cell>
          <cell r="H519" t="str">
            <v>D18-14</v>
          </cell>
          <cell r="I519" t="str">
            <v/>
          </cell>
          <cell r="J519">
            <v>0</v>
          </cell>
          <cell r="K519" t="str">
            <v/>
          </cell>
          <cell r="L519">
            <v>0</v>
          </cell>
        </row>
        <row r="520">
          <cell r="A520" t="str">
            <v>D18-15</v>
          </cell>
          <cell r="B520" t="str">
            <v>1500型集水桝工</v>
          </cell>
          <cell r="C520">
            <v>0</v>
          </cell>
          <cell r="D520">
            <v>0</v>
          </cell>
          <cell r="E520" t="str">
            <v>箇所</v>
          </cell>
          <cell r="F520">
            <v>45070825</v>
          </cell>
          <cell r="G520">
            <v>28970697</v>
          </cell>
          <cell r="H520" t="str">
            <v>D18-15</v>
          </cell>
          <cell r="I520" t="str">
            <v/>
          </cell>
          <cell r="J520">
            <v>0</v>
          </cell>
          <cell r="K520" t="str">
            <v/>
          </cell>
          <cell r="L520">
            <v>0</v>
          </cell>
        </row>
        <row r="521">
          <cell r="A521" t="str">
            <v>D18-16</v>
          </cell>
          <cell r="B521" t="str">
            <v>400型集水桝工</v>
          </cell>
          <cell r="C521">
            <v>0</v>
          </cell>
          <cell r="D521">
            <v>0</v>
          </cell>
          <cell r="E521" t="str">
            <v>箇所</v>
          </cell>
          <cell r="F521">
            <v>6673821</v>
          </cell>
          <cell r="G521">
            <v>4291324</v>
          </cell>
          <cell r="H521" t="str">
            <v>D18-16</v>
          </cell>
          <cell r="I521" t="str">
            <v/>
          </cell>
          <cell r="J521">
            <v>0</v>
          </cell>
          <cell r="K521" t="str">
            <v/>
          </cell>
          <cell r="L521">
            <v>0</v>
          </cell>
        </row>
        <row r="522">
          <cell r="A522" t="str">
            <v>D18-17</v>
          </cell>
          <cell r="B522" t="str">
            <v>500-1型集水桝工</v>
          </cell>
          <cell r="C522">
            <v>0</v>
          </cell>
          <cell r="D522">
            <v>0</v>
          </cell>
          <cell r="E522" t="str">
            <v>箇所</v>
          </cell>
          <cell r="F522">
            <v>9176346</v>
          </cell>
          <cell r="G522">
            <v>5900570</v>
          </cell>
          <cell r="H522" t="str">
            <v>D18-17</v>
          </cell>
          <cell r="I522" t="str">
            <v/>
          </cell>
          <cell r="J522">
            <v>0</v>
          </cell>
          <cell r="K522" t="str">
            <v/>
          </cell>
          <cell r="L522">
            <v>0</v>
          </cell>
        </row>
        <row r="523">
          <cell r="A523" t="str">
            <v>D18-18</v>
          </cell>
          <cell r="B523" t="str">
            <v>500-2型集水桝工</v>
          </cell>
          <cell r="C523">
            <v>0</v>
          </cell>
          <cell r="D523">
            <v>0</v>
          </cell>
          <cell r="E523" t="str">
            <v>箇所</v>
          </cell>
          <cell r="F523">
            <v>9182978</v>
          </cell>
          <cell r="G523">
            <v>5900570</v>
          </cell>
          <cell r="H523" t="str">
            <v>D18-18</v>
          </cell>
          <cell r="I523" t="str">
            <v/>
          </cell>
          <cell r="J523">
            <v>0</v>
          </cell>
          <cell r="K523" t="str">
            <v/>
          </cell>
          <cell r="L523">
            <v>0</v>
          </cell>
        </row>
        <row r="524">
          <cell r="A524" t="str">
            <v>D18-19</v>
          </cell>
          <cell r="B524" t="str">
            <v>桝工</v>
          </cell>
          <cell r="C524">
            <v>0</v>
          </cell>
          <cell r="D524">
            <v>0</v>
          </cell>
          <cell r="E524" t="str">
            <v>箇所</v>
          </cell>
          <cell r="F524" t="e">
            <v>#N/A</v>
          </cell>
          <cell r="G524" t="e">
            <v>#N/A</v>
          </cell>
          <cell r="H524" t="str">
            <v>D18-19</v>
          </cell>
          <cell r="I524" t="str">
            <v/>
          </cell>
          <cell r="J524">
            <v>0</v>
          </cell>
          <cell r="K524" t="str">
            <v/>
          </cell>
          <cell r="L524">
            <v>0</v>
          </cell>
        </row>
        <row r="525">
          <cell r="A525" t="str">
            <v>D19-1</v>
          </cell>
          <cell r="B525" t="str">
            <v>自動洗浄機設置工</v>
          </cell>
          <cell r="C525">
            <v>0</v>
          </cell>
          <cell r="D525">
            <v>0</v>
          </cell>
          <cell r="E525" t="str">
            <v>式</v>
          </cell>
          <cell r="F525">
            <v>0</v>
          </cell>
          <cell r="G525">
            <v>0</v>
          </cell>
          <cell r="H525" t="str">
            <v>D19-1</v>
          </cell>
          <cell r="I525" t="str">
            <v/>
          </cell>
          <cell r="J525">
            <v>0</v>
          </cell>
          <cell r="K525" t="str">
            <v/>
          </cell>
          <cell r="L525">
            <v>0</v>
          </cell>
        </row>
        <row r="526">
          <cell r="A526" t="str">
            <v>D19-2</v>
          </cell>
          <cell r="B526" t="str">
            <v>洗車場（洗場）</v>
          </cell>
          <cell r="C526">
            <v>0</v>
          </cell>
          <cell r="D526">
            <v>0</v>
          </cell>
          <cell r="E526" t="str">
            <v>式</v>
          </cell>
          <cell r="F526">
            <v>294578</v>
          </cell>
          <cell r="G526">
            <v>0</v>
          </cell>
          <cell r="H526" t="str">
            <v>D19-2</v>
          </cell>
          <cell r="I526" t="str">
            <v/>
          </cell>
          <cell r="J526">
            <v>0</v>
          </cell>
          <cell r="K526" t="str">
            <v/>
          </cell>
          <cell r="L526">
            <v>0</v>
          </cell>
        </row>
        <row r="527">
          <cell r="A527" t="str">
            <v>D19-3</v>
          </cell>
          <cell r="B527" t="str">
            <v>空伏工</v>
          </cell>
          <cell r="C527">
            <v>0</v>
          </cell>
          <cell r="D527">
            <v>0</v>
          </cell>
          <cell r="E527" t="str">
            <v>式</v>
          </cell>
          <cell r="F527">
            <v>833602</v>
          </cell>
          <cell r="G527">
            <v>0</v>
          </cell>
          <cell r="H527" t="str">
            <v>D19-3</v>
          </cell>
          <cell r="I527" t="str">
            <v/>
          </cell>
          <cell r="J527">
            <v>0</v>
          </cell>
          <cell r="K527" t="str">
            <v/>
          </cell>
          <cell r="L527">
            <v>0</v>
          </cell>
        </row>
        <row r="528">
          <cell r="A528" t="str">
            <v>D19-4</v>
          </cell>
          <cell r="B528" t="str">
            <v>浸出水集排水管</v>
          </cell>
          <cell r="C528" t="str">
            <v>φ200有孔管</v>
          </cell>
          <cell r="D528">
            <v>0</v>
          </cell>
          <cell r="E528" t="str">
            <v>ｍ</v>
          </cell>
          <cell r="F528">
            <v>2334318</v>
          </cell>
          <cell r="G528">
            <v>1502882</v>
          </cell>
          <cell r="H528" t="str">
            <v>D19-4</v>
          </cell>
          <cell r="I528" t="str">
            <v/>
          </cell>
          <cell r="J528">
            <v>0</v>
          </cell>
          <cell r="K528" t="str">
            <v/>
          </cell>
          <cell r="L528">
            <v>0</v>
          </cell>
        </row>
        <row r="529">
          <cell r="A529" t="str">
            <v>D19-5</v>
          </cell>
          <cell r="B529" t="str">
            <v>暗渠排水管</v>
          </cell>
          <cell r="C529" t="str">
            <v>φ200有孔管</v>
          </cell>
          <cell r="D529">
            <v>0</v>
          </cell>
          <cell r="E529" t="str">
            <v>ｍ</v>
          </cell>
          <cell r="F529">
            <v>2334318</v>
          </cell>
          <cell r="G529">
            <v>1502882</v>
          </cell>
          <cell r="H529" t="str">
            <v>D19-5</v>
          </cell>
          <cell r="I529" t="str">
            <v/>
          </cell>
          <cell r="J529">
            <v>0</v>
          </cell>
          <cell r="K529" t="str">
            <v/>
          </cell>
          <cell r="L529">
            <v>0</v>
          </cell>
        </row>
        <row r="530">
          <cell r="A530" t="str">
            <v>D19-6</v>
          </cell>
          <cell r="B530" t="str">
            <v>ハンドホール工</v>
          </cell>
          <cell r="C530">
            <v>0</v>
          </cell>
          <cell r="D530">
            <v>0</v>
          </cell>
          <cell r="E530" t="str">
            <v>箇所</v>
          </cell>
          <cell r="F530" t="e">
            <v>#N/A</v>
          </cell>
          <cell r="G530" t="e">
            <v>#N/A</v>
          </cell>
          <cell r="H530" t="str">
            <v>D19-6</v>
          </cell>
          <cell r="I530" t="str">
            <v/>
          </cell>
          <cell r="J530">
            <v>0</v>
          </cell>
          <cell r="K530" t="str">
            <v/>
          </cell>
          <cell r="L530">
            <v>0</v>
          </cell>
        </row>
        <row r="531">
          <cell r="A531" t="str">
            <v>D19-7</v>
          </cell>
          <cell r="B531">
            <v>71</v>
          </cell>
          <cell r="C531" t="str">
            <v>ガス抜き管移設工</v>
          </cell>
          <cell r="D531">
            <v>0</v>
          </cell>
          <cell r="E531">
            <v>0</v>
          </cell>
          <cell r="F531" t="str">
            <v>式</v>
          </cell>
          <cell r="G531">
            <v>154880</v>
          </cell>
          <cell r="H531">
            <v>100160</v>
          </cell>
          <cell r="I531" t="str">
            <v>D19-7</v>
          </cell>
          <cell r="J531" t="str">
            <v xml:space="preserve"> 第71号単価表</v>
          </cell>
          <cell r="K531">
            <v>0</v>
          </cell>
          <cell r="L531">
            <v>0</v>
          </cell>
        </row>
        <row r="532">
          <cell r="A532" t="str">
            <v>D19-8</v>
          </cell>
          <cell r="B532">
            <v>72</v>
          </cell>
          <cell r="C532" t="str">
            <v>シート固定工Ａ</v>
          </cell>
          <cell r="D532">
            <v>0</v>
          </cell>
          <cell r="E532">
            <v>0</v>
          </cell>
          <cell r="F532" t="str">
            <v>ｍ</v>
          </cell>
          <cell r="G532">
            <v>15490</v>
          </cell>
          <cell r="H532">
            <v>0</v>
          </cell>
          <cell r="I532" t="str">
            <v>D19-8</v>
          </cell>
          <cell r="J532" t="str">
            <v xml:space="preserve"> 第72号単価表</v>
          </cell>
          <cell r="K532">
            <v>0</v>
          </cell>
          <cell r="L532">
            <v>0</v>
          </cell>
        </row>
        <row r="533">
          <cell r="A533" t="str">
            <v>D19-9</v>
          </cell>
          <cell r="B533">
            <v>73</v>
          </cell>
          <cell r="C533" t="str">
            <v>シート固定工Ｂ</v>
          </cell>
          <cell r="D533">
            <v>0</v>
          </cell>
          <cell r="E533">
            <v>0</v>
          </cell>
          <cell r="F533" t="str">
            <v>ｍ</v>
          </cell>
          <cell r="G533">
            <v>14807</v>
          </cell>
          <cell r="H533">
            <v>0</v>
          </cell>
          <cell r="I533" t="str">
            <v>D19-9</v>
          </cell>
          <cell r="J533" t="str">
            <v xml:space="preserve"> 第73号単価表</v>
          </cell>
          <cell r="K533">
            <v>0</v>
          </cell>
          <cell r="L533">
            <v>0</v>
          </cell>
        </row>
        <row r="534">
          <cell r="A534" t="str">
            <v>D19-10</v>
          </cell>
          <cell r="B534" t="str">
            <v>シート固定工Ｂ-2</v>
          </cell>
          <cell r="C534">
            <v>0</v>
          </cell>
          <cell r="D534">
            <v>0</v>
          </cell>
          <cell r="E534" t="str">
            <v>ｍ</v>
          </cell>
          <cell r="F534">
            <v>4568</v>
          </cell>
          <cell r="G534">
            <v>0</v>
          </cell>
          <cell r="H534" t="str">
            <v>D19-10</v>
          </cell>
          <cell r="I534" t="str">
            <v/>
          </cell>
          <cell r="J534">
            <v>0</v>
          </cell>
          <cell r="K534" t="str">
            <v/>
          </cell>
          <cell r="L534">
            <v>0</v>
          </cell>
        </row>
        <row r="535">
          <cell r="A535" t="str">
            <v>D19-11</v>
          </cell>
          <cell r="B535" t="str">
            <v>暗渠排水管</v>
          </cell>
          <cell r="C535" t="str">
            <v>φ600無孔管</v>
          </cell>
          <cell r="D535">
            <v>0</v>
          </cell>
          <cell r="E535" t="str">
            <v>ｍ</v>
          </cell>
          <cell r="F535" t="e">
            <v>#N/A</v>
          </cell>
          <cell r="G535" t="e">
            <v>#N/A</v>
          </cell>
          <cell r="H535" t="str">
            <v>D19-11</v>
          </cell>
          <cell r="I535" t="str">
            <v/>
          </cell>
          <cell r="J535">
            <v>0</v>
          </cell>
          <cell r="K535" t="str">
            <v/>
          </cell>
          <cell r="L535">
            <v>0</v>
          </cell>
        </row>
        <row r="536">
          <cell r="A536" t="str">
            <v>D19-12</v>
          </cell>
          <cell r="B536" t="str">
            <v>Ａｓ舗装工-1</v>
          </cell>
          <cell r="C536">
            <v>0</v>
          </cell>
          <cell r="D536">
            <v>0</v>
          </cell>
          <cell r="E536" t="str">
            <v>ｍ2</v>
          </cell>
          <cell r="F536">
            <v>2820</v>
          </cell>
          <cell r="G536">
            <v>0</v>
          </cell>
          <cell r="H536" t="str">
            <v>D19-12</v>
          </cell>
          <cell r="I536" t="str">
            <v/>
          </cell>
          <cell r="J536">
            <v>0</v>
          </cell>
          <cell r="K536" t="str">
            <v/>
          </cell>
          <cell r="L536">
            <v>0</v>
          </cell>
        </row>
        <row r="537">
          <cell r="A537" t="str">
            <v>D19-13</v>
          </cell>
          <cell r="B537" t="str">
            <v>Ａｓ舗装工-2</v>
          </cell>
          <cell r="C537">
            <v>0</v>
          </cell>
          <cell r="D537">
            <v>0</v>
          </cell>
          <cell r="E537" t="str">
            <v>ｍ2</v>
          </cell>
          <cell r="F537">
            <v>1824</v>
          </cell>
          <cell r="G537">
            <v>0</v>
          </cell>
          <cell r="H537" t="str">
            <v>D19-13</v>
          </cell>
          <cell r="I537" t="str">
            <v/>
          </cell>
          <cell r="J537">
            <v>0</v>
          </cell>
          <cell r="K537" t="str">
            <v/>
          </cell>
          <cell r="L537">
            <v>0</v>
          </cell>
        </row>
        <row r="538">
          <cell r="A538" t="str">
            <v>D19-14</v>
          </cell>
          <cell r="B538" t="str">
            <v>点検孔-1</v>
          </cell>
          <cell r="C538">
            <v>0</v>
          </cell>
          <cell r="D538">
            <v>0</v>
          </cell>
          <cell r="E538" t="str">
            <v>箇所</v>
          </cell>
          <cell r="F538" t="e">
            <v>#N/A</v>
          </cell>
          <cell r="G538" t="e">
            <v>#N/A</v>
          </cell>
          <cell r="H538" t="str">
            <v>D19-14</v>
          </cell>
          <cell r="I538" t="str">
            <v/>
          </cell>
          <cell r="J538">
            <v>0</v>
          </cell>
          <cell r="K538" t="str">
            <v/>
          </cell>
          <cell r="L538">
            <v>0</v>
          </cell>
        </row>
        <row r="539">
          <cell r="A539" t="str">
            <v>D19-15</v>
          </cell>
          <cell r="B539" t="str">
            <v>点検孔-2</v>
          </cell>
          <cell r="C539">
            <v>0</v>
          </cell>
          <cell r="D539">
            <v>0</v>
          </cell>
          <cell r="E539" t="str">
            <v>箇所</v>
          </cell>
          <cell r="F539">
            <v>140440</v>
          </cell>
          <cell r="G539">
            <v>121750</v>
          </cell>
          <cell r="H539" t="str">
            <v>D19-15</v>
          </cell>
          <cell r="I539" t="str">
            <v/>
          </cell>
          <cell r="J539">
            <v>0</v>
          </cell>
          <cell r="K539" t="str">
            <v/>
          </cell>
          <cell r="L539">
            <v>0</v>
          </cell>
        </row>
        <row r="540">
          <cell r="A540" t="str">
            <v>D19-16</v>
          </cell>
          <cell r="B540" t="str">
            <v>ダンプトラック運搬（バックホウ積込）</v>
          </cell>
          <cell r="C540" t="str">
            <v>コンクリート殻（有筋）</v>
          </cell>
          <cell r="D540" t="str">
            <v>10t積　15.5km以下</v>
          </cell>
          <cell r="E540" t="str">
            <v>ｍ3</v>
          </cell>
          <cell r="F540">
            <v>2209</v>
          </cell>
          <cell r="G540">
            <v>0</v>
          </cell>
          <cell r="H540" t="str">
            <v>D19-16</v>
          </cell>
          <cell r="I540" t="str">
            <v/>
          </cell>
          <cell r="J540">
            <v>0</v>
          </cell>
          <cell r="K540" t="str">
            <v/>
          </cell>
          <cell r="L540">
            <v>0</v>
          </cell>
        </row>
        <row r="541">
          <cell r="A541" t="str">
            <v>D19-17</v>
          </cell>
          <cell r="B541" t="str">
            <v>アスファルト殻処分工</v>
          </cell>
          <cell r="C541" t="str">
            <v>婦中町添島</v>
          </cell>
          <cell r="D541">
            <v>0</v>
          </cell>
          <cell r="E541" t="str">
            <v>ｍ3</v>
          </cell>
          <cell r="F541">
            <v>2739</v>
          </cell>
          <cell r="G541">
            <v>0</v>
          </cell>
          <cell r="H541" t="str">
            <v>D19-17</v>
          </cell>
          <cell r="I541" t="str">
            <v/>
          </cell>
          <cell r="J541">
            <v>0</v>
          </cell>
          <cell r="K541" t="str">
            <v/>
          </cell>
          <cell r="L541">
            <v>0</v>
          </cell>
        </row>
        <row r="542">
          <cell r="A542" t="str">
            <v>D20-1</v>
          </cell>
          <cell r="B542" t="str">
            <v>コンクリート取壊し殻処分工-1</v>
          </cell>
          <cell r="C542" t="str">
            <v>婦中町添島</v>
          </cell>
          <cell r="D542" t="str">
            <v>無筋構造物</v>
          </cell>
          <cell r="E542" t="str">
            <v>ｍ3</v>
          </cell>
          <cell r="F542">
            <v>8651</v>
          </cell>
          <cell r="G542">
            <v>0</v>
          </cell>
          <cell r="H542" t="str">
            <v>D20-1</v>
          </cell>
          <cell r="I542" t="str">
            <v/>
          </cell>
          <cell r="J542">
            <v>0</v>
          </cell>
          <cell r="K542" t="str">
            <v/>
          </cell>
          <cell r="L542">
            <v>0</v>
          </cell>
        </row>
        <row r="543">
          <cell r="A543" t="str">
            <v>D20-2</v>
          </cell>
          <cell r="B543" t="str">
            <v>コンクリート取壊し殻処分工-2</v>
          </cell>
          <cell r="C543" t="str">
            <v>婦中町添島</v>
          </cell>
          <cell r="D543" t="str">
            <v>鉄筋構造物</v>
          </cell>
          <cell r="E543" t="str">
            <v>ｍ3</v>
          </cell>
          <cell r="F543">
            <v>14709</v>
          </cell>
          <cell r="G543">
            <v>0</v>
          </cell>
          <cell r="H543" t="str">
            <v>D20-2</v>
          </cell>
          <cell r="I543" t="str">
            <v/>
          </cell>
          <cell r="J543">
            <v>0</v>
          </cell>
          <cell r="K543" t="str">
            <v/>
          </cell>
          <cell r="L543">
            <v>0</v>
          </cell>
        </row>
        <row r="544">
          <cell r="A544" t="str">
            <v>D20-3</v>
          </cell>
          <cell r="B544" t="str">
            <v>下層路盤工</v>
          </cell>
          <cell r="C544" t="str">
            <v>路盤工（車道）</v>
          </cell>
          <cell r="D544" t="str">
            <v>路盤厚15cm</v>
          </cell>
          <cell r="E544" t="str">
            <v>ｍ2</v>
          </cell>
          <cell r="F544">
            <v>611</v>
          </cell>
          <cell r="G544">
            <v>0</v>
          </cell>
          <cell r="H544" t="str">
            <v>D20-3</v>
          </cell>
          <cell r="I544" t="str">
            <v/>
          </cell>
          <cell r="J544">
            <v>0</v>
          </cell>
          <cell r="K544" t="str">
            <v/>
          </cell>
          <cell r="L544">
            <v>0</v>
          </cell>
        </row>
        <row r="545">
          <cell r="A545" t="str">
            <v>D20-4</v>
          </cell>
          <cell r="B545" t="str">
            <v>掴み装置付バックホウ運転</v>
          </cell>
          <cell r="C545" t="str">
            <v>山積0.8m3(平積0.6m3）</v>
          </cell>
          <cell r="D545" t="str">
            <v>1ｍ級</v>
          </cell>
          <cell r="E545" t="str">
            <v>時間</v>
          </cell>
          <cell r="F545">
            <v>9625</v>
          </cell>
          <cell r="G545">
            <v>0</v>
          </cell>
          <cell r="H545" t="str">
            <v>D20-4</v>
          </cell>
          <cell r="I545" t="str">
            <v/>
          </cell>
          <cell r="J545">
            <v>0</v>
          </cell>
          <cell r="K545" t="str">
            <v/>
          </cell>
          <cell r="L545">
            <v>0</v>
          </cell>
        </row>
        <row r="546">
          <cell r="A546" t="str">
            <v>D20-5</v>
          </cell>
          <cell r="B546" t="str">
            <v>ﾀﾞﾝﾌﾟﾄﾗｯｸ運転</v>
          </cell>
          <cell r="C546" t="str">
            <v>10ｔ積</v>
          </cell>
          <cell r="D546">
            <v>0</v>
          </cell>
          <cell r="E546" t="str">
            <v>時間</v>
          </cell>
          <cell r="F546">
            <v>7291</v>
          </cell>
          <cell r="G546">
            <v>0</v>
          </cell>
          <cell r="H546" t="str">
            <v>D20-5</v>
          </cell>
          <cell r="I546" t="str">
            <v/>
          </cell>
          <cell r="J546">
            <v>0</v>
          </cell>
          <cell r="K546" t="str">
            <v/>
          </cell>
          <cell r="L546">
            <v>0</v>
          </cell>
        </row>
        <row r="547">
          <cell r="A547" t="str">
            <v>D20-6</v>
          </cell>
          <cell r="B547" t="str">
            <v>伐木（密）</v>
          </cell>
          <cell r="C547">
            <v>0</v>
          </cell>
          <cell r="D547">
            <v>0</v>
          </cell>
          <cell r="E547" t="str">
            <v>ｍ2</v>
          </cell>
          <cell r="F547">
            <v>229</v>
          </cell>
          <cell r="G547">
            <v>0</v>
          </cell>
          <cell r="H547" t="str">
            <v>D20-6</v>
          </cell>
          <cell r="I547" t="str">
            <v/>
          </cell>
          <cell r="J547">
            <v>0</v>
          </cell>
          <cell r="K547" t="str">
            <v/>
          </cell>
          <cell r="L547">
            <v>0</v>
          </cell>
        </row>
        <row r="548">
          <cell r="A548" t="str">
            <v>D20-7</v>
          </cell>
          <cell r="B548" t="str">
            <v>伐木場外搬出工（除根有）</v>
          </cell>
          <cell r="C548" t="str">
            <v>ﾀﾞﾝﾌﾟﾄﾗｯｸ10ｔ積</v>
          </cell>
          <cell r="D548" t="str">
            <v>15.5km以下</v>
          </cell>
          <cell r="E548" t="str">
            <v>ｍ2</v>
          </cell>
          <cell r="F548">
            <v>29</v>
          </cell>
          <cell r="G548">
            <v>0</v>
          </cell>
          <cell r="H548" t="str">
            <v>D20-7</v>
          </cell>
          <cell r="I548" t="str">
            <v/>
          </cell>
          <cell r="J548">
            <v>0</v>
          </cell>
          <cell r="K548" t="str">
            <v/>
          </cell>
          <cell r="L548">
            <v>0</v>
          </cell>
        </row>
        <row r="549">
          <cell r="A549" t="str">
            <v>D20-8</v>
          </cell>
          <cell r="B549" t="str">
            <v>道路標識</v>
          </cell>
          <cell r="C549">
            <v>0</v>
          </cell>
          <cell r="D549">
            <v>0</v>
          </cell>
          <cell r="E549" t="str">
            <v>基</v>
          </cell>
          <cell r="F549" t="e">
            <v>#N/A</v>
          </cell>
          <cell r="G549" t="e">
            <v>#N/A</v>
          </cell>
          <cell r="H549" t="str">
            <v>D20-8</v>
          </cell>
          <cell r="I549" t="str">
            <v/>
          </cell>
          <cell r="J549">
            <v>0</v>
          </cell>
          <cell r="K549" t="str">
            <v/>
          </cell>
          <cell r="L549">
            <v>0</v>
          </cell>
        </row>
        <row r="550">
          <cell r="A550" t="str">
            <v>D20-9</v>
          </cell>
          <cell r="B550" t="str">
            <v>鋼矢板切断工</v>
          </cell>
          <cell r="C550" t="str">
            <v>鋼矢板Ⅳ型</v>
          </cell>
          <cell r="D550">
            <v>0</v>
          </cell>
          <cell r="E550" t="str">
            <v>枚</v>
          </cell>
          <cell r="F550">
            <v>2988</v>
          </cell>
          <cell r="G550">
            <v>0</v>
          </cell>
          <cell r="H550" t="str">
            <v>D20-9</v>
          </cell>
          <cell r="I550" t="str">
            <v/>
          </cell>
          <cell r="J550">
            <v>0</v>
          </cell>
          <cell r="K550" t="str">
            <v/>
          </cell>
          <cell r="L550">
            <v>0</v>
          </cell>
        </row>
        <row r="551">
          <cell r="A551" t="str">
            <v>D21-1</v>
          </cell>
          <cell r="B551" t="str">
            <v>バックホウ運転</v>
          </cell>
          <cell r="C551" t="str">
            <v>山積0.45m3(平積0.35m3）2.9t吊</v>
          </cell>
          <cell r="D551" t="str">
            <v>ジオテキスタイル工用</v>
          </cell>
          <cell r="E551" t="str">
            <v>日</v>
          </cell>
          <cell r="F551">
            <v>33630</v>
          </cell>
          <cell r="G551">
            <v>0</v>
          </cell>
          <cell r="H551" t="str">
            <v>D21-1</v>
          </cell>
          <cell r="I551" t="str">
            <v/>
          </cell>
          <cell r="J551">
            <v>0</v>
          </cell>
          <cell r="K551" t="str">
            <v/>
          </cell>
          <cell r="L551">
            <v>0</v>
          </cell>
        </row>
        <row r="552">
          <cell r="A552" t="str">
            <v>D21-2</v>
          </cell>
          <cell r="B552" t="str">
            <v>バックホウ運転（クレーン機能付）</v>
          </cell>
          <cell r="C552" t="str">
            <v>山積0.8m3(平積0.6m3）2.9t吊</v>
          </cell>
          <cell r="D552" t="str">
            <v>大型土のう撤去用</v>
          </cell>
          <cell r="E552" t="str">
            <v>日</v>
          </cell>
          <cell r="F552">
            <v>50470</v>
          </cell>
          <cell r="G552">
            <v>0</v>
          </cell>
          <cell r="H552" t="str">
            <v>D21-2</v>
          </cell>
          <cell r="I552" t="str">
            <v/>
          </cell>
          <cell r="J552">
            <v>0</v>
          </cell>
          <cell r="K552" t="str">
            <v/>
          </cell>
          <cell r="L552">
            <v>0</v>
          </cell>
        </row>
        <row r="553">
          <cell r="A553" t="str">
            <v>D21-3</v>
          </cell>
          <cell r="B553" t="str">
            <v>バックホウ運転（クレーン機能付）</v>
          </cell>
          <cell r="C553" t="str">
            <v>山積0.8m3(平積0.6m3）2.9t吊</v>
          </cell>
          <cell r="D553" t="str">
            <v>大型土のう据付用</v>
          </cell>
          <cell r="E553" t="str">
            <v>日</v>
          </cell>
          <cell r="F553">
            <v>54380</v>
          </cell>
          <cell r="G553">
            <v>0</v>
          </cell>
          <cell r="H553" t="str">
            <v>D21-3</v>
          </cell>
          <cell r="I553" t="str">
            <v/>
          </cell>
          <cell r="J553">
            <v>0</v>
          </cell>
          <cell r="K553" t="str">
            <v/>
          </cell>
          <cell r="L553">
            <v>0</v>
          </cell>
        </row>
        <row r="554">
          <cell r="A554" t="str">
            <v>D21-4</v>
          </cell>
          <cell r="B554">
            <v>74</v>
          </cell>
          <cell r="C554" t="str">
            <v>水密アスファルト舗装</v>
          </cell>
          <cell r="D554" t="str">
            <v>機械施工</v>
          </cell>
          <cell r="E554">
            <v>0</v>
          </cell>
          <cell r="F554" t="str">
            <v>ｍ2</v>
          </cell>
          <cell r="G554">
            <v>3174</v>
          </cell>
          <cell r="H554">
            <v>0</v>
          </cell>
          <cell r="I554" t="str">
            <v>D21-4</v>
          </cell>
          <cell r="J554" t="str">
            <v xml:space="preserve"> 第74号単価表</v>
          </cell>
          <cell r="K554">
            <v>0</v>
          </cell>
          <cell r="L554">
            <v>0</v>
          </cell>
        </row>
        <row r="555">
          <cell r="A555" t="str">
            <v>D21-5</v>
          </cell>
          <cell r="B555">
            <v>75</v>
          </cell>
          <cell r="C555" t="str">
            <v>水密アスファルト舗装</v>
          </cell>
          <cell r="D555" t="str">
            <v>人力施工</v>
          </cell>
          <cell r="E555">
            <v>0</v>
          </cell>
          <cell r="F555" t="str">
            <v>ｍ2</v>
          </cell>
          <cell r="G555">
            <v>4517</v>
          </cell>
          <cell r="H555">
            <v>0</v>
          </cell>
          <cell r="I555" t="str">
            <v>D21-5</v>
          </cell>
          <cell r="J555" t="str">
            <v xml:space="preserve"> 第75号単価表</v>
          </cell>
          <cell r="K555">
            <v>0</v>
          </cell>
          <cell r="L555">
            <v>0</v>
          </cell>
        </row>
        <row r="556">
          <cell r="A556" t="str">
            <v>D21-6</v>
          </cell>
          <cell r="B556">
            <v>76</v>
          </cell>
          <cell r="C556" t="str">
            <v>舗装工－１</v>
          </cell>
          <cell r="D556" t="str">
            <v>ＣＢＲ８以上</v>
          </cell>
          <cell r="E556">
            <v>0</v>
          </cell>
          <cell r="F556" t="str">
            <v>ｍ2</v>
          </cell>
          <cell r="G556">
            <v>2131</v>
          </cell>
          <cell r="H556">
            <v>0</v>
          </cell>
          <cell r="I556" t="str">
            <v>D21-6</v>
          </cell>
          <cell r="J556" t="str">
            <v xml:space="preserve"> 第76号単価表</v>
          </cell>
          <cell r="K556">
            <v>0</v>
          </cell>
          <cell r="L556">
            <v>0</v>
          </cell>
        </row>
        <row r="557">
          <cell r="A557" t="str">
            <v>D21-7</v>
          </cell>
          <cell r="B557">
            <v>77</v>
          </cell>
          <cell r="C557" t="str">
            <v>舗装工－２</v>
          </cell>
          <cell r="D557" t="str">
            <v>ＣＢＲ３以下</v>
          </cell>
          <cell r="E557">
            <v>0</v>
          </cell>
          <cell r="F557" t="str">
            <v>ｍ2</v>
          </cell>
          <cell r="G557">
            <v>2820</v>
          </cell>
          <cell r="H557">
            <v>0</v>
          </cell>
          <cell r="I557" t="str">
            <v>D21-7</v>
          </cell>
          <cell r="J557" t="str">
            <v xml:space="preserve"> 第77号単価表</v>
          </cell>
          <cell r="K557">
            <v>0</v>
          </cell>
          <cell r="L557">
            <v>0</v>
          </cell>
        </row>
        <row r="558">
          <cell r="A558" t="str">
            <v>D21-8</v>
          </cell>
          <cell r="B558">
            <v>78</v>
          </cell>
          <cell r="C558" t="str">
            <v>保護舗装工</v>
          </cell>
          <cell r="D558" t="str">
            <v>Ａｓ含浸シート上施工</v>
          </cell>
          <cell r="E558">
            <v>0</v>
          </cell>
          <cell r="F558" t="str">
            <v>ｍ2</v>
          </cell>
          <cell r="G558">
            <v>2149</v>
          </cell>
          <cell r="H558">
            <v>0</v>
          </cell>
          <cell r="I558" t="str">
            <v>D21-8</v>
          </cell>
          <cell r="J558" t="str">
            <v xml:space="preserve"> 第78号単価表</v>
          </cell>
          <cell r="K558">
            <v>0</v>
          </cell>
          <cell r="L558">
            <v>0</v>
          </cell>
        </row>
        <row r="559">
          <cell r="A559" t="str">
            <v>D21-9</v>
          </cell>
          <cell r="B559">
            <v>79</v>
          </cell>
          <cell r="C559" t="str">
            <v>遮水工－３</v>
          </cell>
          <cell r="D559" t="str">
            <v>二重遮水</v>
          </cell>
          <cell r="E559" t="str">
            <v>高密度ポリエチレンシート</v>
          </cell>
          <cell r="F559" t="str">
            <v>ｍ2</v>
          </cell>
          <cell r="G559">
            <v>14410</v>
          </cell>
          <cell r="H559">
            <v>6810</v>
          </cell>
          <cell r="I559" t="str">
            <v>D21-9</v>
          </cell>
          <cell r="J559" t="str">
            <v xml:space="preserve"> 第79号単価表</v>
          </cell>
          <cell r="K559">
            <v>0</v>
          </cell>
          <cell r="L559">
            <v>0</v>
          </cell>
        </row>
        <row r="560">
          <cell r="A560" t="str">
            <v>D21-10</v>
          </cell>
          <cell r="B560" t="str">
            <v>ゲート設置</v>
          </cell>
          <cell r="C560" t="str">
            <v>パネルゲートW9000</v>
          </cell>
          <cell r="D560">
            <v>0</v>
          </cell>
          <cell r="E560" t="str">
            <v>基</v>
          </cell>
          <cell r="F560">
            <v>1495000</v>
          </cell>
          <cell r="G560">
            <v>467000</v>
          </cell>
          <cell r="H560" t="str">
            <v>D21-10</v>
          </cell>
          <cell r="I560" t="str">
            <v/>
          </cell>
          <cell r="J560">
            <v>0</v>
          </cell>
          <cell r="K560" t="str">
            <v/>
          </cell>
          <cell r="L560">
            <v>0</v>
          </cell>
        </row>
        <row r="561">
          <cell r="A561" t="str">
            <v>D21-11</v>
          </cell>
          <cell r="B561">
            <v>80</v>
          </cell>
          <cell r="C561" t="str">
            <v>トラックスケール設置</v>
          </cell>
          <cell r="D561">
            <v>0</v>
          </cell>
          <cell r="E561">
            <v>0</v>
          </cell>
          <cell r="F561" t="str">
            <v>基</v>
          </cell>
          <cell r="G561">
            <v>3255064</v>
          </cell>
          <cell r="H561">
            <v>2600000</v>
          </cell>
          <cell r="I561" t="str">
            <v>D21-11</v>
          </cell>
          <cell r="J561" t="str">
            <v xml:space="preserve"> 第80号単価表</v>
          </cell>
          <cell r="K561">
            <v>0</v>
          </cell>
          <cell r="L561">
            <v>0</v>
          </cell>
        </row>
        <row r="562">
          <cell r="A562" t="str">
            <v>D21-12</v>
          </cell>
          <cell r="B562">
            <v>81</v>
          </cell>
          <cell r="C562" t="str">
            <v>洗車機設置</v>
          </cell>
          <cell r="D562">
            <v>0</v>
          </cell>
          <cell r="E562">
            <v>0</v>
          </cell>
          <cell r="F562" t="str">
            <v>基</v>
          </cell>
          <cell r="G562">
            <v>10085722</v>
          </cell>
          <cell r="H562">
            <v>9370000</v>
          </cell>
          <cell r="I562" t="str">
            <v>D21-12</v>
          </cell>
          <cell r="J562" t="str">
            <v xml:space="preserve"> 第81号単価表</v>
          </cell>
          <cell r="K562">
            <v>0</v>
          </cell>
          <cell r="L562">
            <v>0</v>
          </cell>
        </row>
        <row r="563">
          <cell r="A563" t="str">
            <v>D21-13</v>
          </cell>
          <cell r="B563">
            <v>82</v>
          </cell>
          <cell r="C563" t="str">
            <v>遮水工－１</v>
          </cell>
          <cell r="D563" t="str">
            <v>水密アスファルト上</v>
          </cell>
          <cell r="E563" t="str">
            <v>As含浸シート</v>
          </cell>
          <cell r="F563" t="str">
            <v>ｍ2</v>
          </cell>
          <cell r="G563">
            <v>6386</v>
          </cell>
          <cell r="H563">
            <v>4436</v>
          </cell>
          <cell r="I563" t="str">
            <v>D21-13</v>
          </cell>
          <cell r="J563" t="str">
            <v xml:space="preserve"> 第82号単価表</v>
          </cell>
          <cell r="K563">
            <v>0</v>
          </cell>
          <cell r="L563">
            <v>0</v>
          </cell>
        </row>
        <row r="564">
          <cell r="A564" t="str">
            <v>D21-14</v>
          </cell>
          <cell r="B564">
            <v>83</v>
          </cell>
          <cell r="C564" t="str">
            <v>遮水工－２（平場部）</v>
          </cell>
          <cell r="D564" t="str">
            <v>二重遮水</v>
          </cell>
          <cell r="E564" t="str">
            <v>As含浸シート</v>
          </cell>
          <cell r="F564" t="str">
            <v>ｍ2</v>
          </cell>
          <cell r="G564">
            <v>13896</v>
          </cell>
          <cell r="H564">
            <v>9863</v>
          </cell>
          <cell r="I564" t="str">
            <v>D21-14</v>
          </cell>
          <cell r="J564" t="str">
            <v xml:space="preserve"> 第83号単価表</v>
          </cell>
          <cell r="K564">
            <v>0</v>
          </cell>
          <cell r="L564">
            <v>0</v>
          </cell>
        </row>
        <row r="565">
          <cell r="A565" t="str">
            <v>D21-15</v>
          </cell>
          <cell r="B565">
            <v>84</v>
          </cell>
          <cell r="C565" t="str">
            <v>遮水工－２（壁面部）</v>
          </cell>
          <cell r="D565" t="str">
            <v>二重遮水</v>
          </cell>
          <cell r="E565" t="str">
            <v>As含浸シート</v>
          </cell>
          <cell r="F565" t="str">
            <v>ｍ2</v>
          </cell>
          <cell r="G565">
            <v>17145</v>
          </cell>
          <cell r="H565">
            <v>9863</v>
          </cell>
          <cell r="I565" t="str">
            <v>D21-15</v>
          </cell>
          <cell r="J565" t="str">
            <v xml:space="preserve"> 第84号単価表</v>
          </cell>
          <cell r="K565">
            <v>0</v>
          </cell>
          <cell r="L565">
            <v>0</v>
          </cell>
        </row>
        <row r="566">
          <cell r="A566" t="str">
            <v>D21-16</v>
          </cell>
          <cell r="B566">
            <v>85</v>
          </cell>
          <cell r="C566" t="str">
            <v>飛散防止柵設置工</v>
          </cell>
          <cell r="D566" t="str">
            <v>万能鋼板　Ｈ=3000</v>
          </cell>
          <cell r="E566">
            <v>0</v>
          </cell>
          <cell r="F566" t="str">
            <v>ｍ</v>
          </cell>
          <cell r="G566">
            <v>11440</v>
          </cell>
          <cell r="H566">
            <v>8928</v>
          </cell>
          <cell r="I566" t="str">
            <v>D21-16</v>
          </cell>
          <cell r="J566" t="str">
            <v xml:space="preserve"> 第85号単価表</v>
          </cell>
          <cell r="K566">
            <v>0</v>
          </cell>
          <cell r="L566">
            <v>0</v>
          </cell>
        </row>
        <row r="567">
          <cell r="A567" t="str">
            <v>D21-17</v>
          </cell>
          <cell r="B567" t="str">
            <v>竪型ガス抜き工-3</v>
          </cell>
          <cell r="C567">
            <v>0</v>
          </cell>
          <cell r="D567">
            <v>0</v>
          </cell>
          <cell r="E567" t="str">
            <v>箇所</v>
          </cell>
          <cell r="F567">
            <v>76126</v>
          </cell>
          <cell r="G567">
            <v>19248</v>
          </cell>
          <cell r="H567" t="str">
            <v>D21-17</v>
          </cell>
          <cell r="I567" t="str">
            <v/>
          </cell>
          <cell r="J567">
            <v>0</v>
          </cell>
          <cell r="K567" t="str">
            <v/>
          </cell>
          <cell r="L567">
            <v>0</v>
          </cell>
        </row>
        <row r="568">
          <cell r="A568" t="str">
            <v>D21-18</v>
          </cell>
          <cell r="B568" t="str">
            <v>鉛直遮水工-1（平坦部）</v>
          </cell>
          <cell r="C568" t="str">
            <v>ﾄﾘﾅｰ(TRD+ｼﾞｵﾛｯｸ)工法相当</v>
          </cell>
          <cell r="D568" t="str">
            <v>L=461m、A=4044m2</v>
          </cell>
          <cell r="E568" t="str">
            <v>式</v>
          </cell>
          <cell r="F568" t="e">
            <v>#N/A</v>
          </cell>
          <cell r="G568" t="e">
            <v>#N/A</v>
          </cell>
          <cell r="H568" t="str">
            <v>D21-18</v>
          </cell>
          <cell r="I568" t="str">
            <v/>
          </cell>
          <cell r="J568">
            <v>0</v>
          </cell>
          <cell r="K568" t="str">
            <v/>
          </cell>
          <cell r="L568">
            <v>0</v>
          </cell>
        </row>
        <row r="569">
          <cell r="A569" t="str">
            <v>D21-19</v>
          </cell>
          <cell r="B569" t="str">
            <v>車庫棟改修</v>
          </cell>
          <cell r="C569">
            <v>0</v>
          </cell>
          <cell r="D569">
            <v>0</v>
          </cell>
          <cell r="E569" t="str">
            <v>式</v>
          </cell>
          <cell r="F569" t="e">
            <v>#N/A</v>
          </cell>
          <cell r="G569" t="e">
            <v>#N/A</v>
          </cell>
          <cell r="H569" t="str">
            <v>D21-19</v>
          </cell>
          <cell r="I569" t="str">
            <v/>
          </cell>
          <cell r="J569">
            <v>0</v>
          </cell>
          <cell r="K569" t="str">
            <v/>
          </cell>
          <cell r="L569">
            <v>0</v>
          </cell>
        </row>
        <row r="570">
          <cell r="A570" t="str">
            <v>D21-20</v>
          </cell>
          <cell r="B570" t="str">
            <v>大型土のう製作工</v>
          </cell>
          <cell r="C570">
            <v>0</v>
          </cell>
          <cell r="D570">
            <v>0</v>
          </cell>
          <cell r="E570" t="str">
            <v>袋</v>
          </cell>
          <cell r="F570" t="e">
            <v>#N/A</v>
          </cell>
          <cell r="G570" t="e">
            <v>#N/A</v>
          </cell>
          <cell r="H570" t="str">
            <v>D21-20</v>
          </cell>
          <cell r="I570" t="str">
            <v/>
          </cell>
          <cell r="J570">
            <v>0</v>
          </cell>
          <cell r="K570" t="str">
            <v/>
          </cell>
          <cell r="L570">
            <v>0</v>
          </cell>
        </row>
        <row r="571">
          <cell r="A571" t="str">
            <v>D21-21</v>
          </cell>
          <cell r="B571" t="str">
            <v>大型土のう据付工</v>
          </cell>
          <cell r="C571" t="str">
            <v>ラフテレーンクレーン据付</v>
          </cell>
          <cell r="D571">
            <v>0</v>
          </cell>
          <cell r="E571" t="str">
            <v>袋</v>
          </cell>
          <cell r="F571">
            <v>1842</v>
          </cell>
          <cell r="G571">
            <v>0</v>
          </cell>
          <cell r="H571" t="str">
            <v>D21-21</v>
          </cell>
          <cell r="I571" t="str">
            <v/>
          </cell>
          <cell r="J571">
            <v>0</v>
          </cell>
          <cell r="K571" t="str">
            <v/>
          </cell>
          <cell r="L571">
            <v>0</v>
          </cell>
        </row>
        <row r="572">
          <cell r="A572" t="str">
            <v>D21-22</v>
          </cell>
          <cell r="B572" t="str">
            <v>仮設土のう工</v>
          </cell>
          <cell r="C572" t="str">
            <v>鉛直遮水工-2</v>
          </cell>
          <cell r="D572">
            <v>0</v>
          </cell>
          <cell r="E572" t="str">
            <v>式</v>
          </cell>
          <cell r="F572" t="e">
            <v>#N/A</v>
          </cell>
          <cell r="G572" t="e">
            <v>#N/A</v>
          </cell>
          <cell r="H572" t="str">
            <v>D21-22</v>
          </cell>
          <cell r="I572" t="str">
            <v/>
          </cell>
          <cell r="J572">
            <v>0</v>
          </cell>
          <cell r="K572" t="str">
            <v/>
          </cell>
          <cell r="L572">
            <v>0</v>
          </cell>
        </row>
        <row r="573">
          <cell r="A573" t="str">
            <v>D21-23</v>
          </cell>
          <cell r="B573" t="str">
            <v>汚泥吸排車運転</v>
          </cell>
          <cell r="C573" t="str">
            <v>8ｔ車</v>
          </cell>
          <cell r="D573">
            <v>0</v>
          </cell>
          <cell r="E573" t="str">
            <v>日</v>
          </cell>
          <cell r="F573">
            <v>87560</v>
          </cell>
          <cell r="G573">
            <v>0</v>
          </cell>
          <cell r="H573" t="str">
            <v>D21-23</v>
          </cell>
          <cell r="I573" t="str">
            <v/>
          </cell>
          <cell r="J573">
            <v>0</v>
          </cell>
          <cell r="K573" t="str">
            <v/>
          </cell>
          <cell r="L573">
            <v>0</v>
          </cell>
        </row>
        <row r="574">
          <cell r="A574" t="str">
            <v>D21-24</v>
          </cell>
          <cell r="B574" t="str">
            <v>汚泥吸排車運搬工</v>
          </cell>
          <cell r="C574" t="str">
            <v>8ｔ車　DID区間なし</v>
          </cell>
          <cell r="D574" t="str">
            <v>6.3km以下</v>
          </cell>
          <cell r="E574" t="str">
            <v>ｍ3</v>
          </cell>
          <cell r="F574">
            <v>2277</v>
          </cell>
          <cell r="G574">
            <v>0</v>
          </cell>
          <cell r="H574" t="str">
            <v>D21-24</v>
          </cell>
          <cell r="I574" t="str">
            <v/>
          </cell>
          <cell r="J574">
            <v>0</v>
          </cell>
          <cell r="K574" t="str">
            <v/>
          </cell>
          <cell r="L574">
            <v>0</v>
          </cell>
        </row>
        <row r="575">
          <cell r="A575" t="str">
            <v>D22-1</v>
          </cell>
          <cell r="B575" t="str">
            <v>自由勾配側溝500-500</v>
          </cell>
          <cell r="C575">
            <v>0</v>
          </cell>
          <cell r="D575">
            <v>0</v>
          </cell>
          <cell r="E575" t="str">
            <v>ｍ</v>
          </cell>
          <cell r="F575" t="e">
            <v>#N/A</v>
          </cell>
          <cell r="G575" t="e">
            <v>#N/A</v>
          </cell>
          <cell r="H575" t="str">
            <v>D22-1</v>
          </cell>
          <cell r="I575" t="str">
            <v/>
          </cell>
          <cell r="J575">
            <v>0</v>
          </cell>
          <cell r="K575" t="str">
            <v/>
          </cell>
          <cell r="L575">
            <v>0</v>
          </cell>
        </row>
        <row r="576">
          <cell r="A576" t="str">
            <v>D22-2</v>
          </cell>
          <cell r="B576" t="str">
            <v>自由勾配側溝600-600</v>
          </cell>
          <cell r="C576">
            <v>0</v>
          </cell>
          <cell r="D576">
            <v>0</v>
          </cell>
          <cell r="E576" t="str">
            <v>ｍ</v>
          </cell>
          <cell r="F576" t="e">
            <v>#N/A</v>
          </cell>
          <cell r="G576" t="e">
            <v>#N/A</v>
          </cell>
          <cell r="H576" t="str">
            <v>D22-2</v>
          </cell>
          <cell r="I576" t="str">
            <v/>
          </cell>
          <cell r="J576">
            <v>0</v>
          </cell>
          <cell r="K576" t="str">
            <v/>
          </cell>
          <cell r="L576">
            <v>0</v>
          </cell>
        </row>
        <row r="577">
          <cell r="A577" t="str">
            <v>D22-3</v>
          </cell>
          <cell r="B577" t="str">
            <v>給水管工</v>
          </cell>
          <cell r="C577">
            <v>0</v>
          </cell>
          <cell r="D577">
            <v>0</v>
          </cell>
          <cell r="E577" t="str">
            <v>式</v>
          </cell>
          <cell r="F577" t="e">
            <v>#N/A</v>
          </cell>
          <cell r="G577" t="e">
            <v>#N/A</v>
          </cell>
          <cell r="H577" t="str">
            <v>D22-3</v>
          </cell>
          <cell r="I577" t="str">
            <v/>
          </cell>
          <cell r="J577">
            <v>0</v>
          </cell>
          <cell r="K577" t="str">
            <v/>
          </cell>
          <cell r="L577">
            <v>0</v>
          </cell>
        </row>
        <row r="578">
          <cell r="A578" t="str">
            <v>D22-4</v>
          </cell>
          <cell r="B578" t="str">
            <v>防火水槽工</v>
          </cell>
          <cell r="C578">
            <v>0</v>
          </cell>
          <cell r="D578">
            <v>0</v>
          </cell>
          <cell r="E578" t="str">
            <v>箇所</v>
          </cell>
          <cell r="F578">
            <v>729559730</v>
          </cell>
          <cell r="G578">
            <v>470019658</v>
          </cell>
          <cell r="H578" t="str">
            <v>D22-4</v>
          </cell>
          <cell r="I578" t="str">
            <v/>
          </cell>
          <cell r="J578">
            <v>0</v>
          </cell>
          <cell r="K578" t="str">
            <v/>
          </cell>
          <cell r="L578">
            <v>0</v>
          </cell>
        </row>
        <row r="579">
          <cell r="A579" t="str">
            <v>D22-5</v>
          </cell>
          <cell r="B579" t="str">
            <v>鉛直遮水工-2（傾斜部）</v>
          </cell>
          <cell r="C579" t="str">
            <v>ｸﾘｱ+S-RJP工法相当</v>
          </cell>
          <cell r="D579" t="str">
            <v>L=87m、A=740m2</v>
          </cell>
          <cell r="E579" t="str">
            <v>式</v>
          </cell>
          <cell r="F579" t="e">
            <v>#N/A</v>
          </cell>
          <cell r="G579" t="e">
            <v>#N/A</v>
          </cell>
          <cell r="H579" t="str">
            <v>D22-5</v>
          </cell>
          <cell r="I579" t="str">
            <v/>
          </cell>
          <cell r="J579">
            <v>0</v>
          </cell>
          <cell r="K579" t="str">
            <v/>
          </cell>
          <cell r="L579">
            <v>0</v>
          </cell>
        </row>
        <row r="580">
          <cell r="A580" t="str">
            <v>D22-6</v>
          </cell>
          <cell r="B580" t="str">
            <v>中型車庫改修工事費</v>
          </cell>
          <cell r="C580">
            <v>0</v>
          </cell>
          <cell r="D580">
            <v>0</v>
          </cell>
          <cell r="E580" t="str">
            <v>式</v>
          </cell>
          <cell r="F580" t="e">
            <v>#N/A</v>
          </cell>
          <cell r="G580" t="e">
            <v>#N/A</v>
          </cell>
          <cell r="H580" t="str">
            <v>D22-6</v>
          </cell>
          <cell r="I580" t="str">
            <v/>
          </cell>
          <cell r="J580">
            <v>0</v>
          </cell>
          <cell r="K580" t="str">
            <v/>
          </cell>
          <cell r="L580">
            <v>0</v>
          </cell>
        </row>
        <row r="581">
          <cell r="A581" t="str">
            <v>D22-7</v>
          </cell>
          <cell r="B581" t="str">
            <v>大型車庫改修工事費</v>
          </cell>
          <cell r="C581">
            <v>0</v>
          </cell>
          <cell r="D581">
            <v>0</v>
          </cell>
          <cell r="E581" t="str">
            <v>式</v>
          </cell>
          <cell r="F581" t="e">
            <v>#N/A</v>
          </cell>
          <cell r="G581" t="e">
            <v>#N/A</v>
          </cell>
          <cell r="H581" t="str">
            <v>D22-7</v>
          </cell>
          <cell r="I581" t="str">
            <v/>
          </cell>
          <cell r="J581">
            <v>0</v>
          </cell>
          <cell r="K581" t="str">
            <v/>
          </cell>
          <cell r="L581">
            <v>0</v>
          </cell>
        </row>
        <row r="582">
          <cell r="A582" t="str">
            <v>D22-8</v>
          </cell>
          <cell r="B582" t="str">
            <v>泥水処分工</v>
          </cell>
          <cell r="C582" t="str">
            <v>婦中町吉谷</v>
          </cell>
          <cell r="D582">
            <v>0</v>
          </cell>
          <cell r="E582" t="str">
            <v>ｍ3</v>
          </cell>
          <cell r="F582">
            <v>10277</v>
          </cell>
          <cell r="G582">
            <v>0</v>
          </cell>
          <cell r="H582" t="str">
            <v>D22-8</v>
          </cell>
          <cell r="I582" t="str">
            <v/>
          </cell>
          <cell r="J582">
            <v>0</v>
          </cell>
          <cell r="K582" t="str">
            <v/>
          </cell>
          <cell r="L582">
            <v>0</v>
          </cell>
        </row>
        <row r="583">
          <cell r="A583" t="str">
            <v>D22-9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 t="str">
            <v>D22-9</v>
          </cell>
          <cell r="I583" t="str">
            <v/>
          </cell>
          <cell r="J583">
            <v>0</v>
          </cell>
          <cell r="K583" t="str">
            <v/>
          </cell>
          <cell r="L583">
            <v>0</v>
          </cell>
        </row>
        <row r="584">
          <cell r="A584" t="str">
            <v>D22-10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 t="str">
            <v>D22-10</v>
          </cell>
          <cell r="I584" t="str">
            <v/>
          </cell>
          <cell r="J584">
            <v>0</v>
          </cell>
          <cell r="K584" t="str">
            <v/>
          </cell>
          <cell r="L584">
            <v>0</v>
          </cell>
        </row>
        <row r="585">
          <cell r="A585" t="str">
            <v>D22-11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 t="str">
            <v>D22-11</v>
          </cell>
          <cell r="I585" t="str">
            <v/>
          </cell>
          <cell r="J585">
            <v>0</v>
          </cell>
          <cell r="K585" t="str">
            <v/>
          </cell>
          <cell r="L585">
            <v>0</v>
          </cell>
        </row>
        <row r="586">
          <cell r="A586" t="str">
            <v>D22-12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 t="str">
            <v>D22-12</v>
          </cell>
          <cell r="I586" t="str">
            <v/>
          </cell>
          <cell r="J586">
            <v>0</v>
          </cell>
          <cell r="K586" t="str">
            <v/>
          </cell>
          <cell r="L586">
            <v>0</v>
          </cell>
        </row>
        <row r="587">
          <cell r="A587" t="str">
            <v>D22-13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 t="str">
            <v>D22-13</v>
          </cell>
          <cell r="I587" t="str">
            <v/>
          </cell>
          <cell r="J587">
            <v>0</v>
          </cell>
          <cell r="K587" t="str">
            <v/>
          </cell>
          <cell r="L587">
            <v>0</v>
          </cell>
        </row>
        <row r="588">
          <cell r="A588" t="str">
            <v>D22-14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 t="str">
            <v>D22-14</v>
          </cell>
          <cell r="H588" t="str">
            <v/>
          </cell>
          <cell r="I588">
            <v>0</v>
          </cell>
          <cell r="J588" t="str">
            <v>D22-14</v>
          </cell>
          <cell r="K588" t="str">
            <v/>
          </cell>
          <cell r="L588">
            <v>0</v>
          </cell>
        </row>
        <row r="595">
          <cell r="A595" t="str">
            <v>内訳書</v>
          </cell>
        </row>
        <row r="596">
          <cell r="A596" t="str">
            <v>その１</v>
          </cell>
        </row>
        <row r="597">
          <cell r="A597" t="str">
            <v>D28-1</v>
          </cell>
          <cell r="B597" t="str">
            <v>1-①</v>
          </cell>
          <cell r="C597" t="str">
            <v>１）土工　内訳書</v>
          </cell>
          <cell r="D597">
            <v>0</v>
          </cell>
          <cell r="E597">
            <v>0</v>
          </cell>
          <cell r="F597" t="str">
            <v>式</v>
          </cell>
          <cell r="G597">
            <v>739270</v>
          </cell>
          <cell r="H597" t="str">
            <v>D28-1</v>
          </cell>
          <cell r="I597" t="e">
            <v>#VALUE!</v>
          </cell>
          <cell r="J597" t="str">
            <v>D28-1</v>
          </cell>
          <cell r="K597" t="e">
            <v>#VALUE!</v>
          </cell>
        </row>
        <row r="598">
          <cell r="A598" t="str">
            <v>D28-2</v>
          </cell>
          <cell r="B598" t="str">
            <v>1-②</v>
          </cell>
          <cell r="C598" t="str">
            <v>２）隔壁工　内訳書</v>
          </cell>
          <cell r="D598" t="str">
            <v>D28-2</v>
          </cell>
          <cell r="E598" t="e">
            <v>#VALUE!</v>
          </cell>
          <cell r="F598" t="str">
            <v>D28-2</v>
          </cell>
          <cell r="G598" t="e">
            <v>#VALUE!</v>
          </cell>
          <cell r="J598" t="str">
            <v>D28-2</v>
          </cell>
          <cell r="K598" t="e">
            <v>#VALUE!</v>
          </cell>
        </row>
        <row r="599">
          <cell r="A599" t="str">
            <v>D28-3</v>
          </cell>
          <cell r="B599" t="str">
            <v>1-③</v>
          </cell>
          <cell r="C599" t="str">
            <v>３）コンクリート工　内訳書</v>
          </cell>
          <cell r="D599" t="str">
            <v>D28-3</v>
          </cell>
          <cell r="E599" t="e">
            <v>#VALUE!</v>
          </cell>
          <cell r="F599" t="str">
            <v>D28-3</v>
          </cell>
          <cell r="G599" t="e">
            <v>#VALUE!</v>
          </cell>
          <cell r="J599" t="str">
            <v>D28-3</v>
          </cell>
          <cell r="K599" t="e">
            <v>#VALUE!</v>
          </cell>
        </row>
        <row r="600">
          <cell r="A600" t="str">
            <v>D28-4</v>
          </cell>
          <cell r="B600" t="str">
            <v>1-④</v>
          </cell>
          <cell r="C600" t="e">
            <v>#REF!</v>
          </cell>
          <cell r="D600" t="str">
            <v>D28-4</v>
          </cell>
          <cell r="E600" t="e">
            <v>#VALUE!</v>
          </cell>
          <cell r="F600" t="str">
            <v>D28-4</v>
          </cell>
          <cell r="G600" t="e">
            <v>#VALUE!</v>
          </cell>
          <cell r="J600" t="str">
            <v>D28-4</v>
          </cell>
          <cell r="K600" t="e">
            <v>#VALUE!</v>
          </cell>
        </row>
        <row r="601">
          <cell r="A601" t="str">
            <v>D28-5</v>
          </cell>
          <cell r="B601" t="str">
            <v>1-⑤</v>
          </cell>
          <cell r="C601" t="str">
            <v>４）遮水工　内訳書</v>
          </cell>
          <cell r="D601" t="str">
            <v>D28-5</v>
          </cell>
          <cell r="E601" t="e">
            <v>#VALUE!</v>
          </cell>
          <cell r="F601" t="str">
            <v>D28-5</v>
          </cell>
          <cell r="G601" t="e">
            <v>#VALUE!</v>
          </cell>
          <cell r="J601" t="str">
            <v>D28-5</v>
          </cell>
          <cell r="K601" t="e">
            <v>#VALUE!</v>
          </cell>
        </row>
        <row r="602">
          <cell r="A602" t="str">
            <v>D28-6</v>
          </cell>
          <cell r="B602" t="str">
            <v>1-⑥</v>
          </cell>
          <cell r="C602" t="str">
            <v>５）保有水集排水工　内訳書</v>
          </cell>
          <cell r="D602" t="str">
            <v>D28-6</v>
          </cell>
          <cell r="E602" t="e">
            <v>#VALUE!</v>
          </cell>
          <cell r="F602" t="str">
            <v>D28-6</v>
          </cell>
          <cell r="G602" t="e">
            <v>#VALUE!</v>
          </cell>
          <cell r="J602" t="str">
            <v>D28-6</v>
          </cell>
          <cell r="K602" t="e">
            <v>#VALUE!</v>
          </cell>
        </row>
        <row r="603">
          <cell r="A603" t="str">
            <v>D28-7</v>
          </cell>
          <cell r="B603" t="str">
            <v>1-⑦</v>
          </cell>
          <cell r="C603" t="str">
            <v>６）雨水集排水工　内訳書</v>
          </cell>
          <cell r="D603" t="str">
            <v>D28-7</v>
          </cell>
          <cell r="E603" t="e">
            <v>#VALUE!</v>
          </cell>
          <cell r="F603" t="str">
            <v>D28-7</v>
          </cell>
          <cell r="G603" t="e">
            <v>#VALUE!</v>
          </cell>
          <cell r="J603" t="str">
            <v>D28-7</v>
          </cell>
          <cell r="K603" t="e">
            <v>#VALUE!</v>
          </cell>
        </row>
        <row r="604">
          <cell r="A604" t="str">
            <v>D28-8</v>
          </cell>
          <cell r="B604" t="str">
            <v>1-⑧</v>
          </cell>
          <cell r="C604" t="str">
            <v>７）舗装工　内訳書</v>
          </cell>
          <cell r="D604" t="str">
            <v>D28-8</v>
          </cell>
          <cell r="E604" t="e">
            <v>#VALUE!</v>
          </cell>
          <cell r="F604" t="str">
            <v>D28-8</v>
          </cell>
          <cell r="G604" t="e">
            <v>#VALUE!</v>
          </cell>
          <cell r="J604" t="str">
            <v>D28-8</v>
          </cell>
          <cell r="K604" t="e">
            <v>#VALUE!</v>
          </cell>
        </row>
        <row r="605">
          <cell r="A605" t="str">
            <v>D28-9</v>
          </cell>
          <cell r="B605" t="str">
            <v>1-⑨</v>
          </cell>
          <cell r="C605" t="str">
            <v>８）飛散防止工　内訳書</v>
          </cell>
          <cell r="D605" t="str">
            <v>D28-9</v>
          </cell>
          <cell r="E605" t="e">
            <v>#VALUE!</v>
          </cell>
          <cell r="F605" t="str">
            <v>D28-9</v>
          </cell>
          <cell r="G605" t="e">
            <v>#VALUE!</v>
          </cell>
          <cell r="J605" t="str">
            <v>D28-9</v>
          </cell>
          <cell r="K605" t="e">
            <v>#VALUE!</v>
          </cell>
        </row>
        <row r="606">
          <cell r="A606" t="str">
            <v>D28-10</v>
          </cell>
          <cell r="B606" t="str">
            <v>1-⑩</v>
          </cell>
          <cell r="C606" t="str">
            <v>D28-10</v>
          </cell>
          <cell r="D606" t="e">
            <v>#VALUE!</v>
          </cell>
          <cell r="E606" t="str">
            <v>D28-10</v>
          </cell>
          <cell r="F606" t="e">
            <v>#VALUE!</v>
          </cell>
          <cell r="J606" t="str">
            <v>D28-10</v>
          </cell>
          <cell r="K606" t="e">
            <v>#VALUE!</v>
          </cell>
        </row>
        <row r="607">
          <cell r="A607" t="str">
            <v>D28-11</v>
          </cell>
          <cell r="B607" t="str">
            <v>1-⑪</v>
          </cell>
          <cell r="C607" t="str">
            <v>D28-11</v>
          </cell>
          <cell r="D607" t="e">
            <v>#VALUE!</v>
          </cell>
          <cell r="E607" t="str">
            <v>D28-11</v>
          </cell>
          <cell r="F607" t="e">
            <v>#VALUE!</v>
          </cell>
          <cell r="J607" t="str">
            <v>D28-11</v>
          </cell>
          <cell r="K607" t="e">
            <v>#VALUE!</v>
          </cell>
        </row>
        <row r="608">
          <cell r="A608" t="str">
            <v>D28-12</v>
          </cell>
          <cell r="B608" t="str">
            <v>1-⑫</v>
          </cell>
          <cell r="C608" t="str">
            <v>D28-12</v>
          </cell>
          <cell r="D608" t="e">
            <v>#VALUE!</v>
          </cell>
          <cell r="E608" t="str">
            <v>D28-12</v>
          </cell>
          <cell r="F608" t="e">
            <v>#VALUE!</v>
          </cell>
          <cell r="J608" t="str">
            <v>D28-12</v>
          </cell>
          <cell r="K608" t="e">
            <v>#VALUE!</v>
          </cell>
        </row>
        <row r="609">
          <cell r="A609" t="str">
            <v>D28-13</v>
          </cell>
          <cell r="B609" t="str">
            <v>1-⑬</v>
          </cell>
          <cell r="C609" t="str">
            <v>D28-13</v>
          </cell>
          <cell r="D609" t="e">
            <v>#VALUE!</v>
          </cell>
          <cell r="E609" t="str">
            <v>D28-13</v>
          </cell>
          <cell r="F609" t="e">
            <v>#VALUE!</v>
          </cell>
          <cell r="J609" t="str">
            <v>D28-13</v>
          </cell>
          <cell r="K609" t="e">
            <v>#VALUE!</v>
          </cell>
        </row>
        <row r="610">
          <cell r="A610" t="str">
            <v>D28-14</v>
          </cell>
          <cell r="B610" t="str">
            <v>1-⑭</v>
          </cell>
          <cell r="C610" t="str">
            <v>D28-14</v>
          </cell>
          <cell r="D610" t="e">
            <v>#VALUE!</v>
          </cell>
          <cell r="E610" t="str">
            <v>D28-14</v>
          </cell>
          <cell r="F610" t="e">
            <v>#VALUE!</v>
          </cell>
          <cell r="J610" t="str">
            <v>D28-14</v>
          </cell>
          <cell r="K610" t="e">
            <v>#VALUE!</v>
          </cell>
        </row>
        <row r="611">
          <cell r="A611" t="str">
            <v>D28-15</v>
          </cell>
          <cell r="B611" t="str">
            <v>1-⑮</v>
          </cell>
          <cell r="C611" t="str">
            <v>D28-15</v>
          </cell>
          <cell r="D611" t="e">
            <v>#VALUE!</v>
          </cell>
          <cell r="E611" t="str">
            <v>D28-15</v>
          </cell>
          <cell r="F611" t="e">
            <v>#VALUE!</v>
          </cell>
          <cell r="J611" t="str">
            <v>D28-15</v>
          </cell>
          <cell r="K611" t="e">
            <v>#VALUE!</v>
          </cell>
        </row>
        <row r="612">
          <cell r="A612" t="str">
            <v>D28-16</v>
          </cell>
          <cell r="B612" t="str">
            <v>D28-16</v>
          </cell>
          <cell r="C612" t="str">
            <v/>
          </cell>
          <cell r="D612" t="str">
            <v>D28-16</v>
          </cell>
          <cell r="E612" t="str">
            <v/>
          </cell>
          <cell r="J612" t="str">
            <v>D28-16</v>
          </cell>
          <cell r="K612" t="str">
            <v/>
          </cell>
        </row>
        <row r="613">
          <cell r="A613" t="str">
            <v>D28-17</v>
          </cell>
          <cell r="B613" t="str">
            <v>D28-17</v>
          </cell>
          <cell r="C613" t="str">
            <v/>
          </cell>
          <cell r="D613" t="str">
            <v>D28-17</v>
          </cell>
          <cell r="E613" t="str">
            <v/>
          </cell>
          <cell r="J613" t="str">
            <v>D28-17</v>
          </cell>
          <cell r="K613" t="str">
            <v/>
          </cell>
        </row>
        <row r="614">
          <cell r="A614" t="str">
            <v>その２</v>
          </cell>
          <cell r="B614" t="str">
            <v>その２</v>
          </cell>
          <cell r="C614" t="str">
            <v/>
          </cell>
          <cell r="D614" t="str">
            <v>その２</v>
          </cell>
          <cell r="E614" t="str">
            <v/>
          </cell>
          <cell r="J614" t="str">
            <v>その２</v>
          </cell>
          <cell r="K614" t="str">
            <v/>
          </cell>
        </row>
        <row r="615">
          <cell r="A615" t="str">
            <v>D29-1</v>
          </cell>
          <cell r="B615" t="str">
            <v>2-①</v>
          </cell>
          <cell r="C615" t="str">
            <v>D29-1</v>
          </cell>
          <cell r="D615" t="e">
            <v>#VALUE!</v>
          </cell>
          <cell r="E615" t="str">
            <v>D29-1</v>
          </cell>
          <cell r="F615" t="e">
            <v>#VALUE!</v>
          </cell>
          <cell r="J615" t="str">
            <v>D29-1</v>
          </cell>
          <cell r="K615" t="e">
            <v>#VALUE!</v>
          </cell>
        </row>
        <row r="616">
          <cell r="A616" t="str">
            <v>D29-2</v>
          </cell>
          <cell r="B616" t="str">
            <v>2-②</v>
          </cell>
          <cell r="C616" t="str">
            <v>D29-2</v>
          </cell>
          <cell r="D616" t="e">
            <v>#VALUE!</v>
          </cell>
          <cell r="E616" t="str">
            <v>D29-2</v>
          </cell>
          <cell r="F616" t="e">
            <v>#VALUE!</v>
          </cell>
          <cell r="J616" t="str">
            <v>D29-2</v>
          </cell>
          <cell r="K616" t="e">
            <v>#VALUE!</v>
          </cell>
        </row>
        <row r="617">
          <cell r="A617" t="str">
            <v>D29-3</v>
          </cell>
          <cell r="B617" t="str">
            <v>2-③</v>
          </cell>
          <cell r="C617" t="str">
            <v>D29-3</v>
          </cell>
          <cell r="D617" t="e">
            <v>#VALUE!</v>
          </cell>
          <cell r="E617" t="str">
            <v>D29-3</v>
          </cell>
          <cell r="F617" t="e">
            <v>#VALUE!</v>
          </cell>
          <cell r="J617" t="str">
            <v>D29-3</v>
          </cell>
          <cell r="K617" t="e">
            <v>#VALUE!</v>
          </cell>
        </row>
        <row r="618">
          <cell r="A618" t="str">
            <v>D29-4</v>
          </cell>
          <cell r="B618" t="str">
            <v>2-④</v>
          </cell>
          <cell r="C618" t="str">
            <v>D29-4</v>
          </cell>
          <cell r="D618" t="e">
            <v>#VALUE!</v>
          </cell>
          <cell r="E618" t="str">
            <v>D29-4</v>
          </cell>
          <cell r="F618" t="e">
            <v>#VALUE!</v>
          </cell>
          <cell r="J618" t="str">
            <v>D29-4</v>
          </cell>
          <cell r="K618" t="e">
            <v>#VALUE!</v>
          </cell>
        </row>
        <row r="619">
          <cell r="A619" t="str">
            <v>D29-5</v>
          </cell>
          <cell r="B619" t="str">
            <v>2-⑤</v>
          </cell>
          <cell r="C619" t="str">
            <v>D29-5</v>
          </cell>
          <cell r="D619" t="e">
            <v>#VALUE!</v>
          </cell>
          <cell r="E619" t="str">
            <v>D29-5</v>
          </cell>
          <cell r="F619" t="e">
            <v>#VALUE!</v>
          </cell>
          <cell r="J619" t="str">
            <v>D29-5</v>
          </cell>
          <cell r="K619" t="e">
            <v>#VALUE!</v>
          </cell>
        </row>
        <row r="620">
          <cell r="A620" t="str">
            <v>D29-6</v>
          </cell>
          <cell r="B620" t="str">
            <v>2-⑥</v>
          </cell>
          <cell r="C620" t="str">
            <v>D29-6</v>
          </cell>
          <cell r="D620" t="e">
            <v>#VALUE!</v>
          </cell>
          <cell r="E620" t="str">
            <v>D29-6</v>
          </cell>
          <cell r="F620" t="e">
            <v>#VALUE!</v>
          </cell>
          <cell r="J620" t="str">
            <v>D29-6</v>
          </cell>
          <cell r="K620" t="e">
            <v>#VALUE!</v>
          </cell>
        </row>
        <row r="621">
          <cell r="A621" t="str">
            <v>D29-7</v>
          </cell>
          <cell r="B621" t="str">
            <v>2-⑦</v>
          </cell>
          <cell r="C621" t="str">
            <v>D29-7</v>
          </cell>
          <cell r="D621" t="e">
            <v>#VALUE!</v>
          </cell>
          <cell r="E621" t="str">
            <v>D29-7</v>
          </cell>
          <cell r="F621" t="e">
            <v>#VALUE!</v>
          </cell>
          <cell r="J621" t="str">
            <v>D29-7</v>
          </cell>
          <cell r="K621" t="e">
            <v>#VALUE!</v>
          </cell>
        </row>
        <row r="622">
          <cell r="A622" t="str">
            <v>D29-8</v>
          </cell>
          <cell r="B622" t="str">
            <v>2-⑧</v>
          </cell>
          <cell r="C622" t="str">
            <v>D29-8</v>
          </cell>
          <cell r="D622" t="e">
            <v>#VALUE!</v>
          </cell>
          <cell r="E622" t="str">
            <v>D29-8</v>
          </cell>
          <cell r="F622" t="e">
            <v>#VALUE!</v>
          </cell>
          <cell r="J622" t="str">
            <v>D29-8</v>
          </cell>
          <cell r="K622" t="e">
            <v>#VALUE!</v>
          </cell>
        </row>
        <row r="623">
          <cell r="A623" t="str">
            <v>D29-9</v>
          </cell>
          <cell r="B623" t="str">
            <v>2-⑨</v>
          </cell>
          <cell r="C623" t="str">
            <v>D29-9</v>
          </cell>
          <cell r="D623" t="e">
            <v>#VALUE!</v>
          </cell>
          <cell r="E623" t="str">
            <v>D29-9</v>
          </cell>
          <cell r="F623" t="e">
            <v>#VALUE!</v>
          </cell>
          <cell r="J623" t="str">
            <v>D29-9</v>
          </cell>
          <cell r="K623" t="e">
            <v>#VALUE!</v>
          </cell>
        </row>
        <row r="624">
          <cell r="A624" t="str">
            <v>D29-10</v>
          </cell>
          <cell r="B624" t="str">
            <v>2-⑩</v>
          </cell>
          <cell r="C624" t="str">
            <v>D29-10</v>
          </cell>
          <cell r="D624" t="e">
            <v>#VALUE!</v>
          </cell>
          <cell r="E624" t="str">
            <v>D29-10</v>
          </cell>
          <cell r="F624" t="e">
            <v>#VALUE!</v>
          </cell>
          <cell r="J624" t="str">
            <v>D29-10</v>
          </cell>
          <cell r="K624" t="e">
            <v>#VALUE!</v>
          </cell>
        </row>
        <row r="625">
          <cell r="A625" t="str">
            <v>D29-11</v>
          </cell>
          <cell r="B625" t="str">
            <v>2-⑪</v>
          </cell>
          <cell r="C625" t="str">
            <v>D29-11</v>
          </cell>
          <cell r="D625" t="e">
            <v>#VALUE!</v>
          </cell>
          <cell r="E625" t="str">
            <v>D29-11</v>
          </cell>
          <cell r="F625" t="e">
            <v>#VALUE!</v>
          </cell>
          <cell r="J625" t="str">
            <v>D29-11</v>
          </cell>
          <cell r="K625" t="e">
            <v>#VALUE!</v>
          </cell>
        </row>
        <row r="626">
          <cell r="J626">
            <v>0</v>
          </cell>
          <cell r="K626" t="str">
            <v/>
          </cell>
        </row>
        <row r="627">
          <cell r="A627" t="str">
            <v>D30</v>
          </cell>
          <cell r="B627" t="str">
            <v>共-1</v>
          </cell>
          <cell r="C627" t="str">
            <v>D30</v>
          </cell>
          <cell r="D627" t="e">
            <v>#VALUE!</v>
          </cell>
          <cell r="E627" t="str">
            <v>D30</v>
          </cell>
          <cell r="F627" t="e">
            <v>#VALUE!</v>
          </cell>
          <cell r="J627" t="str">
            <v>D30</v>
          </cell>
          <cell r="K627" t="e">
            <v>#VALUE!</v>
          </cell>
        </row>
        <row r="628">
          <cell r="J628">
            <v>0</v>
          </cell>
          <cell r="K628" t="str">
            <v/>
          </cell>
        </row>
        <row r="629">
          <cell r="J629">
            <v>0</v>
          </cell>
          <cell r="K629" t="str">
            <v/>
          </cell>
        </row>
      </sheetData>
      <sheetData sheetId="2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☆県書式原紙"/>
      <sheetName val="☆バルブ操作室"/>
      <sheetName val="_バルブ操作室"/>
      <sheetName val="電気３"/>
      <sheetName val="電気４"/>
      <sheetName val="電気２"/>
      <sheetName val="(乙)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単価一覧"/>
      <sheetName val="直接仮設"/>
      <sheetName val="ｱｽﾌｧﾙﾄ防水"/>
      <sheetName val="塗装"/>
      <sheetName val="撤去"/>
      <sheetName val="発生材処理"/>
      <sheetName val="Graph1"/>
      <sheetName val="資材単価"/>
      <sheetName val="見積依頼原本"/>
      <sheetName val="変圧器"/>
      <sheetName val="照明器具"/>
      <sheetName val="放送アンプ"/>
      <sheetName val="雷保護設備"/>
      <sheetName val="ｹｰﾌﾞﾙ分岐"/>
      <sheetName val="光ｹｰﾌﾞﾙ"/>
      <sheetName val="分電盤"/>
      <sheetName val="市販品分電盤 "/>
      <sheetName val="市販品EIA"/>
      <sheetName val="市販品配線器具"/>
      <sheetName val="拡声機器"/>
      <sheetName val="監視カメラ"/>
      <sheetName val="ﾄｲﾚ呼出"/>
      <sheetName val="茨大ﾄｲﾚ呼出"/>
      <sheetName val="電話設備"/>
      <sheetName val="火災報知器"/>
      <sheetName val="入退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9">
          <cell r="G9">
            <v>17000</v>
          </cell>
        </row>
        <row r="25">
          <cell r="G25">
            <v>18100</v>
          </cell>
        </row>
        <row r="46">
          <cell r="G46">
            <v>53</v>
          </cell>
        </row>
        <row r="47">
          <cell r="G47">
            <v>166</v>
          </cell>
        </row>
        <row r="48">
          <cell r="G48">
            <v>544</v>
          </cell>
        </row>
        <row r="51">
          <cell r="G51">
            <v>399</v>
          </cell>
        </row>
        <row r="52">
          <cell r="G52">
            <v>323</v>
          </cell>
        </row>
        <row r="57">
          <cell r="G57">
            <v>634</v>
          </cell>
        </row>
        <row r="58">
          <cell r="G58">
            <v>761</v>
          </cell>
        </row>
        <row r="59">
          <cell r="G59">
            <v>1014</v>
          </cell>
        </row>
        <row r="60">
          <cell r="G60">
            <v>1268</v>
          </cell>
        </row>
        <row r="61">
          <cell r="G61">
            <v>1040</v>
          </cell>
        </row>
        <row r="62">
          <cell r="G62">
            <v>1110</v>
          </cell>
        </row>
        <row r="63">
          <cell r="G63">
            <v>1440</v>
          </cell>
        </row>
        <row r="64">
          <cell r="G64">
            <v>1620</v>
          </cell>
        </row>
        <row r="107">
          <cell r="G107">
            <v>38.5</v>
          </cell>
        </row>
        <row r="114">
          <cell r="G114">
            <v>86</v>
          </cell>
        </row>
        <row r="115">
          <cell r="G115">
            <v>77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設計書"/>
      <sheetName val="２次製品"/>
      <sheetName val="表紙"/>
      <sheetName val="特記建築"/>
      <sheetName val="特記建築改修"/>
      <sheetName val="00建築経費"/>
      <sheetName val="D構成率"/>
      <sheetName val="印刷書式"/>
      <sheetName val="出来高表紙"/>
      <sheetName val="出来高計算"/>
      <sheetName val="設計書設定マクロ一覧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  <sheetName val="出来高OT"/>
      <sheetName val="Sheet1"/>
      <sheetName val="Sheet2"/>
      <sheetName val="Sheet3"/>
      <sheetName val="出来高OT.XLS"/>
      <sheetName val="%E5%87%BA%E6%9D%A5%E9%AB%98OT.X"/>
      <sheetName val="塩ﾋﾞﾀﾞｸﾄ"/>
      <sheetName val="☆バルブ操作室"/>
      <sheetName val="表紙 (2)"/>
      <sheetName val="×Ⅱ積上仮設"/>
      <sheetName val="中項目(建築)"/>
      <sheetName val="1-1 直接仮設（建築）"/>
      <sheetName val="1-2 鉄骨工事(建築)"/>
      <sheetName val="電気設備"/>
      <sheetName val="複合単価表"/>
    </sheetNames>
    <definedNames>
      <definedName name="スピンボタン入力2" sheetId="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設計委託仕様書新築"/>
      <sheetName val="設計委託仕様書改築"/>
      <sheetName val="設計書"/>
      <sheetName val="00設計委託料率"/>
      <sheetName val="工事費根拠"/>
      <sheetName val="特命理由"/>
      <sheetName val="印刷書式"/>
      <sheetName val="設計書設定マクロ一覧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大項目"/>
      <sheetName val="科目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行伺"/>
      <sheetName val="設計書"/>
      <sheetName val="内訳"/>
      <sheetName val="内訳明細"/>
      <sheetName val="工事説明"/>
      <sheetName val="提出書類"/>
      <sheetName val="指名内申"/>
      <sheetName val="電気複合単価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設計書"/>
      <sheetName val="表紙"/>
      <sheetName val="印刷書式"/>
      <sheetName val="二次製品"/>
      <sheetName val="複合単価 "/>
      <sheetName val="ﾄﾗｯﾌﾟ　"/>
      <sheetName val="単価根拠"/>
      <sheetName val="搬入費"/>
      <sheetName val="ｽﾘﾑﾀﾞｸﾄ"/>
      <sheetName val="Sheet2"/>
      <sheetName val="Sheet3"/>
      <sheetName val="Sheet4"/>
      <sheetName val="Sheet1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 refreshError="1"/>
      <sheetData sheetId="18"/>
      <sheetData sheetId="19" refreshError="1"/>
      <sheetData sheetId="20"/>
      <sheetData sheetId="2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科目"/>
      <sheetName val="細目"/>
      <sheetName val="設計書"/>
    </sheetNames>
    <sheetDataSet>
      <sheetData sheetId="0" refreshError="1"/>
      <sheetData sheetId="1" refreshError="1">
        <row r="1">
          <cell r="N1" t="str">
            <v>ｍ</v>
          </cell>
          <cell r="O1" t="str">
            <v>ｍ2</v>
          </cell>
          <cell r="P1" t="str">
            <v>ｍ3</v>
          </cell>
          <cell r="Q1" t="str">
            <v>か所</v>
          </cell>
          <cell r="R1" t="str">
            <v>t</v>
          </cell>
          <cell r="S1" t="str">
            <v>本</v>
          </cell>
        </row>
      </sheetData>
      <sheetData sheetId="2" refreshError="1"/>
      <sheetData sheetId="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書式"/>
      <sheetName val="機器"/>
      <sheetName val="吹出ダンパ"/>
      <sheetName val="設定"/>
      <sheetName val="配管保温塗装"/>
      <sheetName val="VE"/>
      <sheetName val="ダクト保温"/>
      <sheetName val="集計表（新設）"/>
      <sheetName val="仮設拾書（新設）"/>
      <sheetName val="く体拾書（新設） "/>
      <sheetName val="鉄筋拾書（新設）"/>
      <sheetName val="外部仕上拾書（新設）"/>
      <sheetName val="内部仕上拾書（新設）"/>
      <sheetName val="建具拾書（新設）"/>
      <sheetName val="木材拾書（新設）"/>
      <sheetName val="集計表（改修）"/>
      <sheetName val="仮設拾書（改修）"/>
      <sheetName val="内部仕上拾書（改修）"/>
      <sheetName val="建具拾書（改修）"/>
      <sheetName val="塗装改修ｼ-ﾄ（改修）"/>
      <sheetName val="撤去拾書（改修）"/>
      <sheetName val="集計表（既存撤去）"/>
      <sheetName val="撤去拾書（既存撤去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架台工事"/>
      <sheetName val="ﾏﾝﾎｰﾙ蓋"/>
      <sheetName val="複単ＶＵ管"/>
      <sheetName val="量水器"/>
      <sheetName val="排水ポンプ"/>
      <sheetName val="土量計算"/>
      <sheetName val="細目"/>
      <sheetName val="#REF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市単価"/>
      <sheetName val="ﾏﾝﾎｰﾙ蓋"/>
      <sheetName val="排水ポンプ"/>
      <sheetName val="諸経費"/>
      <sheetName val="科目"/>
      <sheetName val="細目"/>
    </sheetNames>
    <sheetDataSet>
      <sheetData sheetId="0" refreshError="1">
        <row r="2">
          <cell r="C2" t="str">
            <v>名称コード</v>
          </cell>
        </row>
        <row r="3">
          <cell r="C3" t="str">
            <v>遣方_隅遣方</v>
          </cell>
          <cell r="D3">
            <v>37</v>
          </cell>
          <cell r="E3" t="str">
            <v>か所</v>
          </cell>
          <cell r="F3">
            <v>6590</v>
          </cell>
        </row>
        <row r="4">
          <cell r="C4" t="str">
            <v>墨出し_躯体_小規模・複雑_Ｓ造</v>
          </cell>
          <cell r="D4">
            <v>39</v>
          </cell>
          <cell r="E4" t="str">
            <v>延ｍ2</v>
          </cell>
          <cell r="F4">
            <v>410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積算根拠　一覧"/>
      <sheetName val="予定価格調書"/>
      <sheetName val="最低基準価格"/>
      <sheetName val="表紙"/>
      <sheetName val="内訳書"/>
      <sheetName val="歩掛"/>
      <sheetName val="A-1"/>
      <sheetName val="A-2"/>
      <sheetName val="A-3"/>
      <sheetName val="事業費調整"/>
      <sheetName val="付加仮設"/>
      <sheetName val="市場単価比較"/>
      <sheetName val="金属"/>
      <sheetName val="ユニット"/>
      <sheetName val="内外装"/>
      <sheetName val="ガラス"/>
      <sheetName val="タイル"/>
      <sheetName val="廃棄物"/>
      <sheetName val="杭"/>
      <sheetName val="鉄骨"/>
      <sheetName val="AW"/>
      <sheetName val="SW"/>
      <sheetName val="SLD."/>
      <sheetName val="塗装"/>
      <sheetName val="木"/>
      <sheetName val="防水工事"/>
      <sheetName val="マニュアル"/>
      <sheetName val="単位データ"/>
      <sheetName val="複写データ"/>
      <sheetName val="代価1"/>
      <sheetName val="代価2"/>
      <sheetName val="代価3"/>
      <sheetName val="代価4"/>
      <sheetName val="代価5"/>
      <sheetName val="代価6"/>
      <sheetName val="代価7"/>
      <sheetName val="代価外構"/>
      <sheetName val="市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コンクリート"/>
      <sheetName val="木工事"/>
      <sheetName val="建具比較"/>
      <sheetName val="電気数量確認"/>
      <sheetName val="基礎数量比較"/>
      <sheetName val="外構"/>
      <sheetName val="木材"/>
      <sheetName val="複合仕上一覧"/>
      <sheetName val="仮設工事"/>
      <sheetName val="躯体調書"/>
      <sheetName val="鉄筋"/>
      <sheetName val="鉄骨拾い"/>
      <sheetName val="溶接換算表"/>
      <sheetName val="鉄骨塗装"/>
      <sheetName val="内装"/>
      <sheetName val="外壁"/>
      <sheetName val="屋根"/>
      <sheetName val="金属工事"/>
      <sheetName val="雑工事代価"/>
      <sheetName val="建具内訳"/>
      <sheetName val="建具調書"/>
      <sheetName val="雑確認数量"/>
      <sheetName val="立山アルミ"/>
      <sheetName val="Sheet14"/>
      <sheetName val="建具廻り"/>
      <sheetName val="電気器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17">
          <cell r="AT517">
            <v>29.5</v>
          </cell>
          <cell r="AU517">
            <v>8</v>
          </cell>
          <cell r="AV517">
            <v>295.8</v>
          </cell>
          <cell r="AW517">
            <v>285.60000000000002</v>
          </cell>
          <cell r="AY517">
            <v>1104</v>
          </cell>
          <cell r="BA517">
            <v>64.179999999999993</v>
          </cell>
          <cell r="BB517">
            <v>353.17999999999995</v>
          </cell>
          <cell r="BD517">
            <v>552.40000000000009</v>
          </cell>
          <cell r="BF517">
            <v>122.96000000000002</v>
          </cell>
          <cell r="BG517">
            <v>56.320000000000007</v>
          </cell>
          <cell r="BI517">
            <v>85.899999999999991</v>
          </cell>
          <cell r="BK517">
            <v>771.43999999999994</v>
          </cell>
          <cell r="BO517">
            <v>220.4</v>
          </cell>
          <cell r="BP517">
            <v>352.85</v>
          </cell>
          <cell r="BQ517">
            <v>1498.8</v>
          </cell>
        </row>
      </sheetData>
      <sheetData sheetId="16" refreshError="1"/>
      <sheetData sheetId="17" refreshError="1"/>
      <sheetData sheetId="18" refreshError="1">
        <row r="4">
          <cell r="B4">
            <v>490.18799999999993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書式"/>
      <sheetName val="機器"/>
      <sheetName val="吹出ダンパ"/>
      <sheetName val="設定"/>
      <sheetName val="配管保温塗装"/>
      <sheetName val="VE"/>
      <sheetName val="ダクト保温"/>
      <sheetName val="集計表（新設）"/>
      <sheetName val="仮設拾書（新設）"/>
      <sheetName val="く体拾書（新設） "/>
      <sheetName val="鉄筋拾書（新設）"/>
      <sheetName val="外部仕上拾書（新設）"/>
      <sheetName val="内部仕上拾書（新設）"/>
      <sheetName val="建具拾書（新設）"/>
      <sheetName val="木材拾書（新設）"/>
      <sheetName val="集計表（改修）"/>
      <sheetName val="仮設拾書（改修）"/>
      <sheetName val="内部仕上拾書（改修）"/>
      <sheetName val="建具拾書（改修）"/>
      <sheetName val="塗装改修ｼ-ﾄ（改修）"/>
      <sheetName val="撤去拾書（改修）"/>
      <sheetName val="集計表（既存撤去）"/>
      <sheetName val="撤去拾書（既存撤去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費入力計算表H13～"/>
      <sheetName val="継続部分払年度末"/>
      <sheetName val="総括表"/>
      <sheetName val="設計書"/>
      <sheetName val="２次製品"/>
      <sheetName val="表紙"/>
      <sheetName val="特記機械"/>
      <sheetName val="D構成率"/>
      <sheetName val="単年A"/>
      <sheetName val="印刷書式"/>
      <sheetName val="出来高表紙"/>
      <sheetName val="出来高計算"/>
      <sheetName val="単年部分払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  <sheetName val="内訳書"/>
      <sheetName val="斎場冷暖房機取替工事 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設計書"/>
      <sheetName val="２次製品"/>
      <sheetName val="表紙"/>
      <sheetName val="単年A"/>
      <sheetName val="印刷書式"/>
      <sheetName val="出来高表紙"/>
      <sheetName val="出来高計算"/>
      <sheetName val="経費入力計算表H14～"/>
      <sheetName val="特記機械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設計書 (2)"/>
      <sheetName val="比較表"/>
      <sheetName val="内訳書"/>
      <sheetName val="明細書"/>
      <sheetName val="数量計算書"/>
      <sheetName val="降雪"/>
      <sheetName val="交通量"/>
      <sheetName val="マスター"/>
      <sheetName val="一般計算書 "/>
      <sheetName val="電熱計算書"/>
    </sheetNames>
    <sheetDataSet>
      <sheetData sheetId="0" refreshError="1">
        <row r="1">
          <cell r="D1" t="str">
            <v>Ⅰ　設計条件</v>
          </cell>
        </row>
        <row r="5">
          <cell r="A5" t="str">
            <v>日平均降雪深</v>
          </cell>
          <cell r="B5">
            <v>17.2</v>
          </cell>
          <cell r="C5" t="str">
            <v>細入</v>
          </cell>
        </row>
        <row r="6">
          <cell r="A6" t="str">
            <v>外気温</v>
          </cell>
          <cell r="B6">
            <v>-1</v>
          </cell>
          <cell r="C6" t="str">
            <v>細入</v>
          </cell>
        </row>
        <row r="7">
          <cell r="A7" t="str">
            <v>降雪の温度</v>
          </cell>
          <cell r="B7">
            <v>-1</v>
          </cell>
        </row>
        <row r="8">
          <cell r="A8" t="str">
            <v>凍結温度</v>
          </cell>
          <cell r="B8">
            <v>-11.9</v>
          </cell>
        </row>
        <row r="10">
          <cell r="A10" t="str">
            <v>風速</v>
          </cell>
          <cell r="B10">
            <v>2</v>
          </cell>
        </row>
        <row r="12">
          <cell r="A12" t="str">
            <v>設計時間降雪深</v>
          </cell>
          <cell r="B12">
            <v>3.2</v>
          </cell>
        </row>
        <row r="19">
          <cell r="A19" t="str">
            <v>降雪の密度</v>
          </cell>
          <cell r="B19" t="str">
            <v>０～２</v>
          </cell>
          <cell r="C19" t="str">
            <v/>
          </cell>
        </row>
        <row r="20">
          <cell r="B20" t="str">
            <v>２～４</v>
          </cell>
          <cell r="C20">
            <v>7.0000000000000007E-2</v>
          </cell>
        </row>
        <row r="22">
          <cell r="A22" t="str">
            <v>降雪の密度</v>
          </cell>
          <cell r="B22">
            <v>7.0000000000000007E-2</v>
          </cell>
        </row>
        <row r="24">
          <cell r="A24" t="str">
            <v>計画対象降雪強度</v>
          </cell>
          <cell r="B24">
            <v>0.224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"/>
      <sheetName val="A-2"/>
      <sheetName val="A-3"/>
      <sheetName val="付加仮設"/>
      <sheetName val="表紙（参考）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  <sheetName val="細目（参考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種目"/>
      <sheetName val="科目"/>
      <sheetName val="細目"/>
      <sheetName val="見積比較"/>
      <sheetName val="Sheet1"/>
      <sheetName val="最低基準価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総括表 (2)"/>
      <sheetName val="設計書"/>
      <sheetName val="比較表 "/>
      <sheetName val="２次製品"/>
      <sheetName val="表紙"/>
      <sheetName val="特記建築"/>
      <sheetName val="経費入力計算表H14_10～"/>
      <sheetName val="D構成率"/>
      <sheetName val="単年部分払"/>
      <sheetName val="継続部分払"/>
      <sheetName val="継続部分払年度末"/>
      <sheetName val="印刷書式"/>
      <sheetName val="出来高表紙"/>
      <sheetName val="Dialog (1)"/>
      <sheetName val="Module1"/>
      <sheetName val="Dialog (2)"/>
      <sheetName val="Module (2)"/>
      <sheetName val="Dialog (3)"/>
      <sheetName val="Dialog (4)"/>
      <sheetName val="Module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継続部分払年度末"/>
      <sheetName val="総括表"/>
      <sheetName val="設計書"/>
      <sheetName val="２次製品"/>
      <sheetName val="表紙"/>
      <sheetName val="特記機械"/>
      <sheetName val="D構成率"/>
      <sheetName val="単年A"/>
      <sheetName val="印刷書式"/>
      <sheetName val="出来高表紙"/>
      <sheetName val="出来高計算"/>
      <sheetName val="単年部分払"/>
      <sheetName val="経費入力計算表H13～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  <sheetName val="細目"/>
      <sheetName val="建築内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設計書表紙 "/>
      <sheetName val="設計書(頭）"/>
      <sheetName val="設計書(①）"/>
      <sheetName val="設計書(②）"/>
      <sheetName val="設計書(③）"/>
      <sheetName val="設計書(廃）"/>
      <sheetName val="設計書(廃） (金抜き)"/>
      <sheetName val="代価表"/>
      <sheetName val="一式内訳書"/>
      <sheetName val="見積書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M"/>
      <sheetName val="代価書"/>
      <sheetName val="メーカー比較表"/>
      <sheetName val="複合単価M"/>
      <sheetName val="複合単価E"/>
      <sheetName val="塩ビ小口径桝"/>
      <sheetName val="コンクリート桝"/>
      <sheetName val="一式内訳書"/>
      <sheetName val="設計書(①）"/>
    </sheetNames>
    <sheetDataSet>
      <sheetData sheetId="0" refreshError="1">
        <row r="7">
          <cell r="I7">
            <v>186980</v>
          </cell>
        </row>
        <row r="9">
          <cell r="I9">
            <v>495270</v>
          </cell>
        </row>
        <row r="11">
          <cell r="I11">
            <v>287540</v>
          </cell>
        </row>
        <row r="13">
          <cell r="I13">
            <v>292780</v>
          </cell>
        </row>
        <row r="15">
          <cell r="I15">
            <v>47510</v>
          </cell>
        </row>
        <row r="17">
          <cell r="I17">
            <v>669000</v>
          </cell>
        </row>
        <row r="19">
          <cell r="I19">
            <v>332170</v>
          </cell>
        </row>
        <row r="21">
          <cell r="I21">
            <v>155880</v>
          </cell>
        </row>
        <row r="27">
          <cell r="I27">
            <v>2467130</v>
          </cell>
        </row>
        <row r="41">
          <cell r="H41">
            <v>1080</v>
          </cell>
          <cell r="I41">
            <v>47520</v>
          </cell>
          <cell r="J41" t="str">
            <v xml:space="preserve"> 複合単価表(Ｍ)</v>
          </cell>
        </row>
        <row r="43">
          <cell r="H43">
            <v>760</v>
          </cell>
          <cell r="I43">
            <v>4560</v>
          </cell>
          <cell r="J43" t="str">
            <v xml:space="preserve"> 　　　〃</v>
          </cell>
        </row>
        <row r="45">
          <cell r="H45">
            <v>2900</v>
          </cell>
          <cell r="I45">
            <v>8700</v>
          </cell>
          <cell r="J45" t="str">
            <v xml:space="preserve"> 　　　〃</v>
          </cell>
        </row>
        <row r="47">
          <cell r="H47">
            <v>3430</v>
          </cell>
          <cell r="I47">
            <v>10290</v>
          </cell>
          <cell r="J47" t="str">
            <v xml:space="preserve"> 　　　〃</v>
          </cell>
        </row>
        <row r="49">
          <cell r="H49">
            <v>3270</v>
          </cell>
          <cell r="I49">
            <v>3270</v>
          </cell>
          <cell r="J49" t="str">
            <v xml:space="preserve"> 　　　〃</v>
          </cell>
        </row>
        <row r="51">
          <cell r="H51">
            <v>9440</v>
          </cell>
          <cell r="I51">
            <v>28320</v>
          </cell>
          <cell r="J51" t="str">
            <v xml:space="preserve"> 　　　〃</v>
          </cell>
        </row>
        <row r="53">
          <cell r="H53">
            <v>14900</v>
          </cell>
          <cell r="I53">
            <v>14900</v>
          </cell>
          <cell r="J53" t="str">
            <v xml:space="preserve"> 　　　〃</v>
          </cell>
        </row>
        <row r="54">
          <cell r="J54" t="str">
            <v xml:space="preserve"> 0.22人×18,500×1.1</v>
          </cell>
        </row>
        <row r="55">
          <cell r="I55">
            <v>4470</v>
          </cell>
          <cell r="J55" t="str">
            <v xml:space="preserve"> ＝4,477</v>
          </cell>
        </row>
        <row r="57">
          <cell r="H57">
            <v>6250</v>
          </cell>
          <cell r="I57">
            <v>18750</v>
          </cell>
          <cell r="J57" t="str">
            <v xml:space="preserve"> 複合単価表(Ｍ)</v>
          </cell>
        </row>
        <row r="58">
          <cell r="J58" t="str">
            <v xml:space="preserve"> 　　　〃</v>
          </cell>
        </row>
        <row r="59">
          <cell r="I59">
            <v>7300</v>
          </cell>
          <cell r="J59" t="str">
            <v xml:space="preserve"> 40.7×180＝7,326</v>
          </cell>
        </row>
        <row r="61">
          <cell r="I61">
            <v>12200</v>
          </cell>
          <cell r="J61" t="str">
            <v xml:space="preserve"> 代価書 1</v>
          </cell>
        </row>
        <row r="62">
          <cell r="J62" t="str">
            <v xml:space="preserve"> 7.4×(360＋3,250)</v>
          </cell>
        </row>
        <row r="63">
          <cell r="I63">
            <v>26700</v>
          </cell>
          <cell r="J63" t="str">
            <v xml:space="preserve"> ＝26,714</v>
          </cell>
          <cell r="K63" t="str">
            <v>物744</v>
          </cell>
        </row>
        <row r="67">
          <cell r="I67">
            <v>186980</v>
          </cell>
        </row>
        <row r="75">
          <cell r="H75">
            <v>1750</v>
          </cell>
          <cell r="I75">
            <v>1750</v>
          </cell>
          <cell r="J75" t="str">
            <v xml:space="preserve"> 複合単価表(Ｍ)</v>
          </cell>
        </row>
        <row r="77">
          <cell r="H77">
            <v>2270</v>
          </cell>
          <cell r="I77">
            <v>22700</v>
          </cell>
          <cell r="J77" t="str">
            <v xml:space="preserve"> 　　　〃</v>
          </cell>
        </row>
        <row r="79">
          <cell r="H79">
            <v>3560</v>
          </cell>
          <cell r="I79">
            <v>42720</v>
          </cell>
          <cell r="J79" t="str">
            <v xml:space="preserve"> 　　　〃</v>
          </cell>
        </row>
        <row r="81">
          <cell r="H81">
            <v>4760</v>
          </cell>
          <cell r="I81">
            <v>223720</v>
          </cell>
          <cell r="J81" t="str">
            <v xml:space="preserve"> 　　　〃</v>
          </cell>
        </row>
        <row r="85">
          <cell r="H85">
            <v>6680</v>
          </cell>
          <cell r="I85">
            <v>6680</v>
          </cell>
          <cell r="J85" t="str">
            <v xml:space="preserve"> 複合単価表(Ｍ)</v>
          </cell>
        </row>
        <row r="87">
          <cell r="H87">
            <v>9500</v>
          </cell>
          <cell r="I87">
            <v>9500</v>
          </cell>
          <cell r="J87" t="str">
            <v xml:space="preserve"> 　　　〃</v>
          </cell>
        </row>
        <row r="91">
          <cell r="H91">
            <v>13500</v>
          </cell>
          <cell r="I91">
            <v>27000</v>
          </cell>
          <cell r="J91" t="str">
            <v xml:space="preserve"> 桝単価表(塩ビ)</v>
          </cell>
        </row>
        <row r="93">
          <cell r="H93">
            <v>14300</v>
          </cell>
          <cell r="I93">
            <v>28600</v>
          </cell>
          <cell r="J93" t="str">
            <v xml:space="preserve"> 　　　〃</v>
          </cell>
        </row>
        <row r="95">
          <cell r="H95">
            <v>16700</v>
          </cell>
          <cell r="I95">
            <v>16700</v>
          </cell>
          <cell r="J95" t="str">
            <v xml:space="preserve"> 　　　〃</v>
          </cell>
        </row>
        <row r="97">
          <cell r="H97">
            <v>15500</v>
          </cell>
          <cell r="I97">
            <v>15500</v>
          </cell>
          <cell r="J97" t="str">
            <v xml:space="preserve"> 　　　〃</v>
          </cell>
        </row>
        <row r="99">
          <cell r="H99">
            <v>23000</v>
          </cell>
          <cell r="I99">
            <v>23000</v>
          </cell>
          <cell r="J99" t="str">
            <v xml:space="preserve"> 桝単価表(ｺﾝｸﾘｰﾄ･塩ビ)</v>
          </cell>
        </row>
        <row r="107">
          <cell r="H107">
            <v>14500</v>
          </cell>
          <cell r="I107">
            <v>29000</v>
          </cell>
          <cell r="J107" t="str">
            <v xml:space="preserve"> 桝単価表(ｺﾝｸﾘｰﾄ･塩ビ)</v>
          </cell>
        </row>
        <row r="109">
          <cell r="H109">
            <v>15400</v>
          </cell>
          <cell r="I109">
            <v>30800</v>
          </cell>
          <cell r="J109" t="str">
            <v xml:space="preserve"> 　　　　 〃</v>
          </cell>
        </row>
        <row r="112">
          <cell r="J112" t="str">
            <v xml:space="preserve"> 4.9×(360＋3,250)</v>
          </cell>
        </row>
        <row r="113">
          <cell r="I113">
            <v>17600</v>
          </cell>
          <cell r="J113" t="str">
            <v xml:space="preserve"> ＝17,689</v>
          </cell>
          <cell r="K113" t="str">
            <v>物744</v>
          </cell>
        </row>
        <row r="135">
          <cell r="I135">
            <v>495270</v>
          </cell>
        </row>
        <row r="143">
          <cell r="H143">
            <v>157000</v>
          </cell>
          <cell r="I143">
            <v>157000</v>
          </cell>
          <cell r="J143" t="str">
            <v xml:space="preserve"> メーカー比較表</v>
          </cell>
        </row>
        <row r="144">
          <cell r="J144" t="str">
            <v xml:space="preserve"> 2.51人×18,500×1.1</v>
          </cell>
        </row>
        <row r="145">
          <cell r="I145">
            <v>51000</v>
          </cell>
          <cell r="J145" t="str">
            <v xml:space="preserve"> ＝51,078</v>
          </cell>
        </row>
        <row r="149">
          <cell r="H149">
            <v>3520</v>
          </cell>
          <cell r="I149">
            <v>45760</v>
          </cell>
          <cell r="J149" t="str">
            <v xml:space="preserve"> 複合単価表(Ｍ)</v>
          </cell>
        </row>
        <row r="151">
          <cell r="H151">
            <v>730</v>
          </cell>
          <cell r="I151">
            <v>11680</v>
          </cell>
          <cell r="J151" t="str">
            <v xml:space="preserve"> 複合単価表(Ｅ)</v>
          </cell>
        </row>
        <row r="153">
          <cell r="H153">
            <v>2500</v>
          </cell>
          <cell r="I153">
            <v>5000</v>
          </cell>
          <cell r="J153" t="str">
            <v xml:space="preserve"> 　　　〃</v>
          </cell>
        </row>
        <row r="157">
          <cell r="I157">
            <v>17100</v>
          </cell>
          <cell r="J157" t="str">
            <v xml:space="preserve"> 代価書 2</v>
          </cell>
        </row>
        <row r="169">
          <cell r="I169">
            <v>287540</v>
          </cell>
        </row>
        <row r="177">
          <cell r="H177">
            <v>104000</v>
          </cell>
          <cell r="I177">
            <v>104000</v>
          </cell>
          <cell r="J177" t="str">
            <v xml:space="preserve"> メーカー比較表</v>
          </cell>
        </row>
        <row r="179">
          <cell r="H179">
            <v>20800</v>
          </cell>
          <cell r="I179">
            <v>20800</v>
          </cell>
          <cell r="J179" t="str">
            <v xml:space="preserve"> 　　　〃</v>
          </cell>
        </row>
        <row r="181">
          <cell r="H181">
            <v>90700</v>
          </cell>
          <cell r="I181">
            <v>90700</v>
          </cell>
          <cell r="J181" t="str">
            <v xml:space="preserve"> 　　　〃</v>
          </cell>
        </row>
        <row r="183">
          <cell r="H183">
            <v>4900</v>
          </cell>
          <cell r="I183">
            <v>4900</v>
          </cell>
          <cell r="J183" t="str">
            <v xml:space="preserve"> 　　　〃</v>
          </cell>
        </row>
        <row r="185">
          <cell r="H185">
            <v>3930</v>
          </cell>
          <cell r="I185">
            <v>7860</v>
          </cell>
          <cell r="J185" t="str">
            <v xml:space="preserve"> 　　　〃</v>
          </cell>
        </row>
        <row r="187">
          <cell r="H187">
            <v>17500</v>
          </cell>
          <cell r="I187">
            <v>17500</v>
          </cell>
          <cell r="J187" t="str">
            <v xml:space="preserve"> 　　　〃</v>
          </cell>
        </row>
        <row r="189">
          <cell r="H189">
            <v>3220</v>
          </cell>
          <cell r="I189">
            <v>3220</v>
          </cell>
          <cell r="J189" t="str">
            <v xml:space="preserve"> 　　　〃</v>
          </cell>
        </row>
        <row r="191">
          <cell r="H191">
            <v>14600</v>
          </cell>
          <cell r="I191">
            <v>43800</v>
          </cell>
          <cell r="J191" t="str">
            <v xml:space="preserve"> 　　　〃</v>
          </cell>
        </row>
        <row r="203">
          <cell r="I203">
            <v>292780</v>
          </cell>
        </row>
        <row r="211">
          <cell r="H211">
            <v>2190</v>
          </cell>
          <cell r="I211">
            <v>17520</v>
          </cell>
          <cell r="J211" t="str">
            <v xml:space="preserve"> 複合単価表(Ｍ)</v>
          </cell>
        </row>
        <row r="213">
          <cell r="H213">
            <v>2500</v>
          </cell>
          <cell r="I213">
            <v>10000</v>
          </cell>
          <cell r="J213" t="str">
            <v xml:space="preserve"> 　　　〃</v>
          </cell>
        </row>
        <row r="215">
          <cell r="H215">
            <v>2780</v>
          </cell>
          <cell r="I215">
            <v>2780</v>
          </cell>
          <cell r="J215" t="str">
            <v xml:space="preserve"> 　　　〃</v>
          </cell>
        </row>
        <row r="217">
          <cell r="H217">
            <v>5020</v>
          </cell>
          <cell r="I217">
            <v>5020</v>
          </cell>
          <cell r="J217" t="str">
            <v xml:space="preserve"> 　　　〃</v>
          </cell>
        </row>
        <row r="219">
          <cell r="H219">
            <v>7920</v>
          </cell>
          <cell r="I219">
            <v>7920</v>
          </cell>
          <cell r="J219" t="str">
            <v xml:space="preserve"> メーカー比較表</v>
          </cell>
        </row>
        <row r="223">
          <cell r="I223">
            <v>4270</v>
          </cell>
          <cell r="J223" t="str">
            <v xml:space="preserve"> 代価書 3</v>
          </cell>
        </row>
        <row r="237">
          <cell r="I237">
            <v>47510</v>
          </cell>
        </row>
        <row r="245">
          <cell r="H245">
            <v>669000</v>
          </cell>
          <cell r="I245">
            <v>669000</v>
          </cell>
          <cell r="J245" t="str">
            <v xml:space="preserve"> メーカー比較表</v>
          </cell>
        </row>
        <row r="271">
          <cell r="I271">
            <v>669000</v>
          </cell>
        </row>
        <row r="279">
          <cell r="H279">
            <v>277000</v>
          </cell>
          <cell r="I279">
            <v>277000</v>
          </cell>
          <cell r="J279" t="str">
            <v xml:space="preserve"> メーカー比較表</v>
          </cell>
          <cell r="K279" t="str">
            <v xml:space="preserve"> 1.03人</v>
          </cell>
        </row>
        <row r="280">
          <cell r="J280" t="str">
            <v xml:space="preserve"> 1.03人×18,600×1.1</v>
          </cell>
        </row>
        <row r="281">
          <cell r="I281">
            <v>21000</v>
          </cell>
          <cell r="J281" t="str">
            <v xml:space="preserve"> ＝21,073</v>
          </cell>
        </row>
        <row r="283">
          <cell r="I283">
            <v>4160</v>
          </cell>
          <cell r="J283" t="str">
            <v xml:space="preserve"> 代価書 4</v>
          </cell>
        </row>
        <row r="287">
          <cell r="H287">
            <v>1140</v>
          </cell>
          <cell r="I287">
            <v>4560</v>
          </cell>
          <cell r="J287" t="str">
            <v xml:space="preserve"> 複合単価表(Ｍ)</v>
          </cell>
        </row>
        <row r="289">
          <cell r="H289">
            <v>2130</v>
          </cell>
          <cell r="I289">
            <v>8520</v>
          </cell>
          <cell r="J289" t="str">
            <v xml:space="preserve"> 　　　〃</v>
          </cell>
        </row>
        <row r="291">
          <cell r="H291">
            <v>1880</v>
          </cell>
          <cell r="I291">
            <v>5640</v>
          </cell>
          <cell r="J291" t="str">
            <v xml:space="preserve"> 　　　〃</v>
          </cell>
        </row>
        <row r="293">
          <cell r="H293">
            <v>1260</v>
          </cell>
          <cell r="I293">
            <v>1260</v>
          </cell>
          <cell r="J293" t="str">
            <v xml:space="preserve"> 　　　〃</v>
          </cell>
        </row>
        <row r="297">
          <cell r="H297">
            <v>340</v>
          </cell>
          <cell r="I297">
            <v>1360</v>
          </cell>
          <cell r="J297" t="str">
            <v xml:space="preserve"> 複合単価表(Ｅ)</v>
          </cell>
        </row>
        <row r="301">
          <cell r="I301">
            <v>8670</v>
          </cell>
          <cell r="J301" t="str">
            <v xml:space="preserve"> 代価書 5</v>
          </cell>
        </row>
        <row r="305">
          <cell r="I305">
            <v>332170</v>
          </cell>
        </row>
        <row r="313">
          <cell r="H313">
            <v>26700</v>
          </cell>
          <cell r="I313">
            <v>26700</v>
          </cell>
          <cell r="J313" t="str">
            <v xml:space="preserve"> メーカー比較表</v>
          </cell>
          <cell r="K313" t="str">
            <v xml:space="preserve"> 0.45人</v>
          </cell>
        </row>
        <row r="315">
          <cell r="H315">
            <v>21000</v>
          </cell>
          <cell r="I315">
            <v>21000</v>
          </cell>
          <cell r="J315" t="str">
            <v xml:space="preserve"> 　　　〃</v>
          </cell>
          <cell r="K315" t="str">
            <v xml:space="preserve"> 0.50人</v>
          </cell>
        </row>
        <row r="317">
          <cell r="H317">
            <v>23100</v>
          </cell>
          <cell r="I317">
            <v>23100</v>
          </cell>
          <cell r="J317" t="str">
            <v xml:space="preserve"> 　　　〃</v>
          </cell>
          <cell r="K317" t="str">
            <v xml:space="preserve"> 0.39人</v>
          </cell>
        </row>
        <row r="319">
          <cell r="H319">
            <v>37900</v>
          </cell>
          <cell r="I319">
            <v>37900</v>
          </cell>
          <cell r="J319" t="str">
            <v xml:space="preserve"> 　　　〃</v>
          </cell>
          <cell r="K319" t="str">
            <v xml:space="preserve"> 0.54人</v>
          </cell>
        </row>
        <row r="320">
          <cell r="J320" t="str">
            <v xml:space="preserve"> 1.88人×18,600×1.1</v>
          </cell>
        </row>
        <row r="321">
          <cell r="I321">
            <v>38400</v>
          </cell>
          <cell r="J321" t="str">
            <v xml:space="preserve"> ＝38,464</v>
          </cell>
        </row>
        <row r="325">
          <cell r="H325">
            <v>4390</v>
          </cell>
          <cell r="I325">
            <v>8780</v>
          </cell>
          <cell r="J325" t="str">
            <v xml:space="preserve"> 複合単価表(Ｍ)</v>
          </cell>
        </row>
        <row r="339">
          <cell r="I339">
            <v>155880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表紙"/>
      <sheetName val="設計書（金入り）"/>
      <sheetName val="98県設備"/>
      <sheetName val="仕様書"/>
      <sheetName val="表紙"/>
      <sheetName val="２次製品"/>
    </sheetNames>
    <sheetDataSet>
      <sheetData sheetId="0"/>
      <sheetData sheetId="1"/>
      <sheetData sheetId="2" refreshError="1">
        <row r="3">
          <cell r="N3">
            <v>0</v>
          </cell>
          <cell r="O3">
            <v>3.16</v>
          </cell>
          <cell r="Y3">
            <v>3.08</v>
          </cell>
        </row>
        <row r="4">
          <cell r="N4">
            <v>1000001</v>
          </cell>
          <cell r="O4">
            <v>3.16</v>
          </cell>
          <cell r="Y4">
            <v>3.08</v>
          </cell>
        </row>
        <row r="5">
          <cell r="N5">
            <v>2000001</v>
          </cell>
          <cell r="O5">
            <v>3.16</v>
          </cell>
          <cell r="Y5">
            <v>3.08</v>
          </cell>
        </row>
        <row r="6">
          <cell r="N6">
            <v>3000001</v>
          </cell>
          <cell r="O6">
            <v>3.13</v>
          </cell>
          <cell r="Y6">
            <v>3.07</v>
          </cell>
        </row>
        <row r="7">
          <cell r="N7">
            <v>4000001</v>
          </cell>
          <cell r="O7">
            <v>3.1</v>
          </cell>
          <cell r="Y7">
            <v>3.05</v>
          </cell>
        </row>
        <row r="8">
          <cell r="N8">
            <v>5000001</v>
          </cell>
          <cell r="O8">
            <v>3.08</v>
          </cell>
          <cell r="Y8">
            <v>3.05</v>
          </cell>
        </row>
        <row r="9">
          <cell r="N9">
            <v>6000001</v>
          </cell>
          <cell r="O9">
            <v>3.06</v>
          </cell>
          <cell r="Y9">
            <v>3.04</v>
          </cell>
        </row>
        <row r="10">
          <cell r="N10">
            <v>7000001</v>
          </cell>
          <cell r="O10">
            <v>3.05</v>
          </cell>
          <cell r="Y10">
            <v>3.03</v>
          </cell>
        </row>
        <row r="11">
          <cell r="N11">
            <v>8000001</v>
          </cell>
          <cell r="O11">
            <v>3.03</v>
          </cell>
          <cell r="Y11">
            <v>3.02</v>
          </cell>
        </row>
        <row r="12">
          <cell r="N12">
            <v>9000001</v>
          </cell>
          <cell r="O12">
            <v>3.02</v>
          </cell>
          <cell r="Y12">
            <v>3.02</v>
          </cell>
        </row>
        <row r="13">
          <cell r="N13">
            <v>10000001</v>
          </cell>
          <cell r="O13">
            <v>3</v>
          </cell>
          <cell r="Y13">
            <v>3.01</v>
          </cell>
        </row>
        <row r="14">
          <cell r="N14">
            <v>12000001</v>
          </cell>
          <cell r="O14">
            <v>2.98</v>
          </cell>
          <cell r="Y14">
            <v>3</v>
          </cell>
        </row>
        <row r="15">
          <cell r="N15">
            <v>14000001</v>
          </cell>
          <cell r="O15">
            <v>2.97</v>
          </cell>
          <cell r="Y15">
            <v>3</v>
          </cell>
        </row>
        <row r="16">
          <cell r="N16">
            <v>16000001</v>
          </cell>
          <cell r="O16">
            <v>2.95</v>
          </cell>
          <cell r="Y16">
            <v>2.99</v>
          </cell>
        </row>
        <row r="17">
          <cell r="N17">
            <v>18000001</v>
          </cell>
          <cell r="O17">
            <v>2.94</v>
          </cell>
          <cell r="Y17">
            <v>2.98</v>
          </cell>
        </row>
        <row r="18">
          <cell r="N18">
            <v>20000001</v>
          </cell>
          <cell r="O18">
            <v>2.93</v>
          </cell>
          <cell r="Y18">
            <v>2.98</v>
          </cell>
        </row>
        <row r="19">
          <cell r="N19">
            <v>22000001</v>
          </cell>
          <cell r="O19">
            <v>2.92</v>
          </cell>
          <cell r="Y19">
            <v>2.97</v>
          </cell>
        </row>
        <row r="20">
          <cell r="N20">
            <v>24000001</v>
          </cell>
          <cell r="O20">
            <v>2.91</v>
          </cell>
          <cell r="Y20">
            <v>2.97</v>
          </cell>
        </row>
        <row r="21">
          <cell r="N21">
            <v>26000001</v>
          </cell>
          <cell r="O21">
            <v>2.9</v>
          </cell>
          <cell r="Y21">
            <v>2.96</v>
          </cell>
        </row>
        <row r="22">
          <cell r="N22">
            <v>28000001</v>
          </cell>
          <cell r="O22">
            <v>2.89</v>
          </cell>
          <cell r="Y22">
            <v>2.96</v>
          </cell>
        </row>
        <row r="23">
          <cell r="N23">
            <v>30000001</v>
          </cell>
          <cell r="O23">
            <v>2.88</v>
          </cell>
          <cell r="Y23">
            <v>2.95</v>
          </cell>
        </row>
        <row r="24">
          <cell r="N24">
            <v>35000001</v>
          </cell>
          <cell r="O24">
            <v>2.86</v>
          </cell>
          <cell r="Y24">
            <v>2.95</v>
          </cell>
        </row>
        <row r="25">
          <cell r="N25">
            <v>40000001</v>
          </cell>
          <cell r="O25">
            <v>2.85</v>
          </cell>
          <cell r="Y25">
            <v>2.94</v>
          </cell>
        </row>
        <row r="26">
          <cell r="N26">
            <v>45000001</v>
          </cell>
          <cell r="O26">
            <v>2.84</v>
          </cell>
          <cell r="Y26">
            <v>2.93</v>
          </cell>
        </row>
        <row r="27">
          <cell r="N27">
            <v>50000001</v>
          </cell>
          <cell r="O27">
            <v>2.83</v>
          </cell>
          <cell r="Y27">
            <v>2.93</v>
          </cell>
        </row>
        <row r="28">
          <cell r="N28">
            <v>55000001</v>
          </cell>
          <cell r="O28">
            <v>2.81</v>
          </cell>
          <cell r="Y28">
            <v>2.93</v>
          </cell>
        </row>
        <row r="29">
          <cell r="N29">
            <v>60000001</v>
          </cell>
          <cell r="O29">
            <v>2.8</v>
          </cell>
          <cell r="Y29">
            <v>2.92</v>
          </cell>
        </row>
        <row r="30">
          <cell r="N30">
            <v>70000001</v>
          </cell>
          <cell r="O30">
            <v>2.79</v>
          </cell>
          <cell r="Y30">
            <v>2.91</v>
          </cell>
        </row>
        <row r="31">
          <cell r="N31">
            <v>80000001</v>
          </cell>
          <cell r="O31">
            <v>2.77</v>
          </cell>
          <cell r="Y31">
            <v>2.91</v>
          </cell>
        </row>
        <row r="32">
          <cell r="N32">
            <v>90000001</v>
          </cell>
          <cell r="O32">
            <v>2.76</v>
          </cell>
          <cell r="Y32">
            <v>2.9</v>
          </cell>
        </row>
        <row r="33">
          <cell r="N33">
            <v>100000001</v>
          </cell>
          <cell r="O33">
            <v>2.74</v>
          </cell>
          <cell r="Y33">
            <v>2.89</v>
          </cell>
        </row>
        <row r="34">
          <cell r="N34">
            <v>120000001</v>
          </cell>
          <cell r="O34">
            <v>2.73</v>
          </cell>
          <cell r="Y34">
            <v>2.88</v>
          </cell>
        </row>
        <row r="35">
          <cell r="N35">
            <v>140000001</v>
          </cell>
          <cell r="O35">
            <v>2.72</v>
          </cell>
          <cell r="Y35">
            <v>2.88</v>
          </cell>
        </row>
        <row r="36">
          <cell r="N36">
            <v>160000001</v>
          </cell>
          <cell r="O36">
            <v>2.7</v>
          </cell>
          <cell r="Y36">
            <v>2.87</v>
          </cell>
        </row>
        <row r="37">
          <cell r="N37">
            <v>180000001</v>
          </cell>
          <cell r="O37">
            <v>2.69</v>
          </cell>
          <cell r="Y37">
            <v>2.86</v>
          </cell>
        </row>
        <row r="38">
          <cell r="N38">
            <v>200000001</v>
          </cell>
          <cell r="O38">
            <v>2.68</v>
          </cell>
          <cell r="Y38">
            <v>2.86</v>
          </cell>
        </row>
        <row r="39">
          <cell r="N39">
            <v>220000001</v>
          </cell>
          <cell r="O39">
            <v>2.67</v>
          </cell>
          <cell r="Y39">
            <v>2.85</v>
          </cell>
        </row>
        <row r="40">
          <cell r="N40">
            <v>240000001</v>
          </cell>
          <cell r="O40">
            <v>2.66</v>
          </cell>
          <cell r="Y40">
            <v>2.85</v>
          </cell>
        </row>
        <row r="41">
          <cell r="N41">
            <v>260000001</v>
          </cell>
          <cell r="O41">
            <v>2.65</v>
          </cell>
          <cell r="Y41">
            <v>2.84</v>
          </cell>
        </row>
        <row r="42">
          <cell r="N42">
            <v>280000001</v>
          </cell>
          <cell r="O42">
            <v>2.65</v>
          </cell>
          <cell r="Y42">
            <v>2.84</v>
          </cell>
        </row>
        <row r="43">
          <cell r="N43">
            <v>300000001</v>
          </cell>
          <cell r="O43">
            <v>2.63</v>
          </cell>
          <cell r="Y43">
            <v>2.84</v>
          </cell>
        </row>
        <row r="44">
          <cell r="N44">
            <v>350000001</v>
          </cell>
          <cell r="O44">
            <v>2.62</v>
          </cell>
          <cell r="Y44">
            <v>2.83</v>
          </cell>
        </row>
        <row r="45">
          <cell r="N45">
            <v>400000001</v>
          </cell>
          <cell r="O45">
            <v>2.6</v>
          </cell>
          <cell r="Y45">
            <v>2.82</v>
          </cell>
        </row>
        <row r="46">
          <cell r="N46">
            <v>450000001</v>
          </cell>
          <cell r="O46">
            <v>2.59</v>
          </cell>
          <cell r="Y46">
            <v>2.81</v>
          </cell>
        </row>
        <row r="47">
          <cell r="N47">
            <v>500000001</v>
          </cell>
          <cell r="O47">
            <v>2.58</v>
          </cell>
          <cell r="Y47">
            <v>2.81</v>
          </cell>
        </row>
        <row r="48">
          <cell r="N48">
            <v>600000001</v>
          </cell>
          <cell r="O48">
            <v>2.56</v>
          </cell>
          <cell r="Y48">
            <v>2.8</v>
          </cell>
        </row>
        <row r="49">
          <cell r="N49">
            <v>700000001</v>
          </cell>
          <cell r="O49">
            <v>2.5499999999999998</v>
          </cell>
          <cell r="Y49">
            <v>2.79</v>
          </cell>
        </row>
        <row r="50">
          <cell r="N50">
            <v>800000001</v>
          </cell>
          <cell r="O50">
            <v>2.5299999999999998</v>
          </cell>
          <cell r="Y50">
            <v>2.79</v>
          </cell>
        </row>
        <row r="51">
          <cell r="N51">
            <v>900000001</v>
          </cell>
          <cell r="O51">
            <v>2.5299999999999998</v>
          </cell>
          <cell r="Y51">
            <v>2.78</v>
          </cell>
        </row>
        <row r="52">
          <cell r="N52">
            <v>1000000001</v>
          </cell>
          <cell r="O52">
            <v>2.5099999999999998</v>
          </cell>
          <cell r="Y52">
            <v>2.77</v>
          </cell>
        </row>
        <row r="53">
          <cell r="N53">
            <v>1200000001</v>
          </cell>
          <cell r="O53">
            <v>2.4900000000000002</v>
          </cell>
          <cell r="Y53">
            <v>2.77</v>
          </cell>
        </row>
        <row r="54">
          <cell r="N54">
            <v>1400000001</v>
          </cell>
          <cell r="O54">
            <v>2.48</v>
          </cell>
          <cell r="Y54">
            <v>2.76</v>
          </cell>
        </row>
        <row r="55">
          <cell r="N55">
            <v>1600000001</v>
          </cell>
          <cell r="O55">
            <v>2.4700000000000002</v>
          </cell>
          <cell r="Y55">
            <v>2.75</v>
          </cell>
        </row>
        <row r="56">
          <cell r="N56">
            <v>1800000001</v>
          </cell>
          <cell r="O56">
            <v>2.46</v>
          </cell>
          <cell r="Y56">
            <v>2.74</v>
          </cell>
        </row>
      </sheetData>
      <sheetData sheetId="3"/>
      <sheetData sheetId="4"/>
      <sheetData sheetId="5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表紙(電気)"/>
      <sheetName val="設計書(電気)金入り"/>
      <sheetName val="設計書(電気)金抜き"/>
      <sheetName val="複合単価表（電気）"/>
      <sheetName val="設計書表紙(機械)"/>
      <sheetName val="設計書(機械)金入り"/>
      <sheetName val="設計書(機械)金抜き"/>
      <sheetName val="代価書（機械）"/>
      <sheetName val="メーカー比較表（機械）"/>
      <sheetName val="塩ビ小口径桝（機械）"/>
      <sheetName val="設計書M"/>
      <sheetName val="#REF!"/>
    </sheetNames>
    <sheetDataSet>
      <sheetData sheetId="0"/>
      <sheetData sheetId="1" refreshError="1">
        <row r="77">
          <cell r="L77">
            <v>1489004</v>
          </cell>
        </row>
        <row r="79">
          <cell r="L79">
            <v>1779443</v>
          </cell>
        </row>
        <row r="81">
          <cell r="L81">
            <v>599330</v>
          </cell>
        </row>
        <row r="83">
          <cell r="L83">
            <v>399519</v>
          </cell>
        </row>
        <row r="85">
          <cell r="L85">
            <v>394722</v>
          </cell>
        </row>
        <row r="91">
          <cell r="L91">
            <v>4662018</v>
          </cell>
        </row>
        <row r="145">
          <cell r="K145">
            <v>570</v>
          </cell>
          <cell r="L145">
            <v>6555</v>
          </cell>
          <cell r="M145" t="str">
            <v xml:space="preserve"> E8</v>
          </cell>
        </row>
        <row r="147">
          <cell r="L147">
            <v>1290</v>
          </cell>
          <cell r="M147" t="str">
            <v xml:space="preserve"> E7</v>
          </cell>
        </row>
        <row r="149">
          <cell r="L149">
            <v>2720</v>
          </cell>
          <cell r="M149" t="str">
            <v xml:space="preserve"> 〃</v>
          </cell>
        </row>
        <row r="151">
          <cell r="K151">
            <v>2120</v>
          </cell>
          <cell r="L151">
            <v>6360</v>
          </cell>
          <cell r="M151" t="str">
            <v xml:space="preserve"> 〃</v>
          </cell>
        </row>
        <row r="153">
          <cell r="K153">
            <v>3490</v>
          </cell>
          <cell r="L153">
            <v>10470</v>
          </cell>
          <cell r="M153" t="str">
            <v xml:space="preserve"> 〃</v>
          </cell>
        </row>
        <row r="155">
          <cell r="K155">
            <v>930</v>
          </cell>
          <cell r="L155">
            <v>1395</v>
          </cell>
          <cell r="M155" t="str">
            <v xml:space="preserve"> E2</v>
          </cell>
        </row>
        <row r="157">
          <cell r="K157">
            <v>1140</v>
          </cell>
          <cell r="L157">
            <v>16074</v>
          </cell>
          <cell r="M157" t="str">
            <v xml:space="preserve"> 〃</v>
          </cell>
        </row>
        <row r="161">
          <cell r="K161">
            <v>1270</v>
          </cell>
          <cell r="L161">
            <v>635</v>
          </cell>
          <cell r="M161" t="str">
            <v xml:space="preserve"> E1</v>
          </cell>
        </row>
        <row r="163">
          <cell r="K163">
            <v>2170</v>
          </cell>
          <cell r="L163">
            <v>1085</v>
          </cell>
          <cell r="M163" t="str">
            <v xml:space="preserve"> 〃</v>
          </cell>
        </row>
        <row r="167">
          <cell r="K167">
            <v>860</v>
          </cell>
          <cell r="L167">
            <v>9890</v>
          </cell>
          <cell r="M167" t="str">
            <v xml:space="preserve"> E31 660+200</v>
          </cell>
        </row>
        <row r="169">
          <cell r="L169">
            <v>960</v>
          </cell>
          <cell r="M169" t="str">
            <v xml:space="preserve"> E29</v>
          </cell>
        </row>
        <row r="171">
          <cell r="K171">
            <v>490</v>
          </cell>
          <cell r="L171">
            <v>735</v>
          </cell>
          <cell r="M171" t="str">
            <v xml:space="preserve"> 〃</v>
          </cell>
        </row>
        <row r="179">
          <cell r="K179">
            <v>1460</v>
          </cell>
          <cell r="L179">
            <v>5110</v>
          </cell>
          <cell r="M179" t="str">
            <v xml:space="preserve"> E29</v>
          </cell>
        </row>
        <row r="181">
          <cell r="K181">
            <v>2500</v>
          </cell>
          <cell r="L181">
            <v>8750</v>
          </cell>
          <cell r="M181" t="str">
            <v xml:space="preserve"> 〃</v>
          </cell>
        </row>
        <row r="183">
          <cell r="L183">
            <v>2870</v>
          </cell>
          <cell r="M183" t="str">
            <v xml:space="preserve"> 〃  2,500+370</v>
          </cell>
        </row>
        <row r="185">
          <cell r="K185">
            <v>650</v>
          </cell>
          <cell r="L185">
            <v>9165</v>
          </cell>
          <cell r="M185" t="str">
            <v xml:space="preserve"> E38</v>
          </cell>
        </row>
        <row r="189">
          <cell r="K189">
            <v>6340</v>
          </cell>
          <cell r="L189">
            <v>12680</v>
          </cell>
          <cell r="M189" t="str">
            <v xml:space="preserve"> 複合単価表</v>
          </cell>
        </row>
        <row r="193">
          <cell r="L193">
            <v>326000</v>
          </cell>
          <cell r="M193" t="str">
            <v xml:space="preserve"> 複合単価表</v>
          </cell>
        </row>
        <row r="195">
          <cell r="L195">
            <v>1050000</v>
          </cell>
          <cell r="M195" t="str">
            <v xml:space="preserve"> 　　〃</v>
          </cell>
        </row>
        <row r="197">
          <cell r="L197">
            <v>4760</v>
          </cell>
          <cell r="M197" t="str">
            <v xml:space="preserve"> E51</v>
          </cell>
        </row>
        <row r="199">
          <cell r="L199">
            <v>11500</v>
          </cell>
          <cell r="M199" t="str">
            <v xml:space="preserve"> 〃</v>
          </cell>
        </row>
        <row r="207">
          <cell r="L207">
            <v>1489004</v>
          </cell>
        </row>
        <row r="215">
          <cell r="K215">
            <v>570</v>
          </cell>
          <cell r="L215">
            <v>172140</v>
          </cell>
          <cell r="M215" t="str">
            <v xml:space="preserve"> E8</v>
          </cell>
        </row>
        <row r="217">
          <cell r="K217">
            <v>760</v>
          </cell>
          <cell r="L217">
            <v>25460</v>
          </cell>
          <cell r="M217" t="str">
            <v xml:space="preserve"> 〃</v>
          </cell>
        </row>
        <row r="221">
          <cell r="K221">
            <v>2180</v>
          </cell>
          <cell r="L221">
            <v>11554</v>
          </cell>
          <cell r="M221" t="str">
            <v xml:space="preserve"> E11</v>
          </cell>
        </row>
        <row r="225">
          <cell r="K225">
            <v>1860</v>
          </cell>
          <cell r="L225">
            <v>163680</v>
          </cell>
          <cell r="M225" t="str">
            <v xml:space="preserve"> E24</v>
          </cell>
        </row>
        <row r="227">
          <cell r="L227">
            <v>6340</v>
          </cell>
          <cell r="M227" t="str">
            <v xml:space="preserve"> 複合単価表</v>
          </cell>
        </row>
        <row r="231">
          <cell r="K231">
            <v>390</v>
          </cell>
          <cell r="L231">
            <v>36465</v>
          </cell>
          <cell r="M231" t="str">
            <v xml:space="preserve"> E31</v>
          </cell>
        </row>
        <row r="233">
          <cell r="K233">
            <v>590</v>
          </cell>
          <cell r="L233">
            <v>63720</v>
          </cell>
          <cell r="M233" t="str">
            <v xml:space="preserve"> 〃</v>
          </cell>
        </row>
        <row r="235">
          <cell r="K235">
            <v>750</v>
          </cell>
          <cell r="L235">
            <v>20250</v>
          </cell>
          <cell r="M235" t="str">
            <v xml:space="preserve"> 〃</v>
          </cell>
        </row>
        <row r="237">
          <cell r="K237">
            <v>440</v>
          </cell>
          <cell r="L237">
            <v>4796</v>
          </cell>
          <cell r="M237" t="str">
            <v xml:space="preserve"> 〃</v>
          </cell>
        </row>
        <row r="239">
          <cell r="K239">
            <v>640</v>
          </cell>
          <cell r="L239">
            <v>21568</v>
          </cell>
          <cell r="M239" t="str">
            <v xml:space="preserve"> 〃  440+200</v>
          </cell>
        </row>
        <row r="241">
          <cell r="K241">
            <v>1370</v>
          </cell>
          <cell r="L241">
            <v>5480</v>
          </cell>
          <cell r="M241" t="str">
            <v xml:space="preserve"> 〃  1,170+200</v>
          </cell>
        </row>
        <row r="249">
          <cell r="K249">
            <v>650</v>
          </cell>
          <cell r="L249">
            <v>3445</v>
          </cell>
          <cell r="M249" t="str">
            <v xml:space="preserve"> E29</v>
          </cell>
        </row>
        <row r="251">
          <cell r="K251">
            <v>300</v>
          </cell>
          <cell r="L251">
            <v>8670</v>
          </cell>
          <cell r="M251" t="str">
            <v xml:space="preserve"> E49</v>
          </cell>
        </row>
        <row r="253">
          <cell r="K253">
            <v>630</v>
          </cell>
          <cell r="L253">
            <v>18585</v>
          </cell>
          <cell r="M253" t="str">
            <v xml:space="preserve"> 〃</v>
          </cell>
        </row>
        <row r="257">
          <cell r="K257">
            <v>1390</v>
          </cell>
          <cell r="L257">
            <v>11120</v>
          </cell>
          <cell r="M257" t="str">
            <v xml:space="preserve"> E59</v>
          </cell>
        </row>
        <row r="259">
          <cell r="K259">
            <v>1790</v>
          </cell>
          <cell r="L259">
            <v>5370</v>
          </cell>
          <cell r="M259" t="str">
            <v xml:space="preserve"> 〃</v>
          </cell>
        </row>
        <row r="261">
          <cell r="K261">
            <v>2880</v>
          </cell>
          <cell r="L261">
            <v>11520</v>
          </cell>
          <cell r="M261" t="str">
            <v xml:space="preserve"> 〃</v>
          </cell>
        </row>
        <row r="263">
          <cell r="L263">
            <v>3100</v>
          </cell>
          <cell r="M263" t="str">
            <v xml:space="preserve"> 〃</v>
          </cell>
        </row>
        <row r="265">
          <cell r="L265">
            <v>2030</v>
          </cell>
          <cell r="M265" t="str">
            <v xml:space="preserve"> 複合単価表</v>
          </cell>
        </row>
        <row r="267">
          <cell r="K267">
            <v>14100</v>
          </cell>
          <cell r="L267">
            <v>42300</v>
          </cell>
          <cell r="M267" t="str">
            <v xml:space="preserve"> 　　〃</v>
          </cell>
        </row>
        <row r="271">
          <cell r="K271">
            <v>16600</v>
          </cell>
          <cell r="L271">
            <v>99600</v>
          </cell>
          <cell r="M271" t="str">
            <v xml:space="preserve"> 複合単価表</v>
          </cell>
        </row>
        <row r="273">
          <cell r="K273">
            <v>34500</v>
          </cell>
          <cell r="L273">
            <v>138000</v>
          </cell>
          <cell r="M273" t="str">
            <v xml:space="preserve"> 　　〃</v>
          </cell>
        </row>
        <row r="275">
          <cell r="K275">
            <v>9730</v>
          </cell>
          <cell r="L275">
            <v>58380</v>
          </cell>
          <cell r="M275" t="str">
            <v xml:space="preserve"> E78</v>
          </cell>
        </row>
        <row r="277">
          <cell r="K277">
            <v>10200</v>
          </cell>
          <cell r="L277">
            <v>40800</v>
          </cell>
          <cell r="M277" t="str">
            <v xml:space="preserve"> 〃</v>
          </cell>
        </row>
        <row r="283">
          <cell r="K283">
            <v>13300</v>
          </cell>
          <cell r="L283">
            <v>39900</v>
          </cell>
          <cell r="M283" t="str">
            <v xml:space="preserve"> 複合単価表</v>
          </cell>
        </row>
        <row r="285">
          <cell r="L285">
            <v>17800</v>
          </cell>
          <cell r="M285" t="str">
            <v xml:space="preserve"> E78</v>
          </cell>
        </row>
        <row r="287">
          <cell r="L287">
            <v>4690</v>
          </cell>
          <cell r="M287" t="str">
            <v xml:space="preserve"> E83</v>
          </cell>
        </row>
        <row r="289">
          <cell r="L289">
            <v>8290</v>
          </cell>
          <cell r="M289" t="str">
            <v xml:space="preserve"> E76</v>
          </cell>
        </row>
        <row r="291">
          <cell r="K291">
            <v>22400</v>
          </cell>
          <cell r="L291">
            <v>89600</v>
          </cell>
          <cell r="M291" t="str">
            <v xml:space="preserve"> E78</v>
          </cell>
        </row>
        <row r="293">
          <cell r="K293">
            <v>21600</v>
          </cell>
          <cell r="L293">
            <v>43200</v>
          </cell>
          <cell r="M293" t="str">
            <v xml:space="preserve"> 複合単価表</v>
          </cell>
        </row>
        <row r="295">
          <cell r="K295">
            <v>8830</v>
          </cell>
          <cell r="L295">
            <v>26490</v>
          </cell>
          <cell r="M295" t="str">
            <v xml:space="preserve"> 　　〃</v>
          </cell>
        </row>
        <row r="297">
          <cell r="K297">
            <v>20300</v>
          </cell>
          <cell r="L297">
            <v>324800</v>
          </cell>
          <cell r="M297" t="str">
            <v xml:space="preserve"> E82</v>
          </cell>
        </row>
        <row r="299">
          <cell r="K299">
            <v>10500</v>
          </cell>
          <cell r="L299">
            <v>73500</v>
          </cell>
          <cell r="M299" t="str">
            <v xml:space="preserve"> E78</v>
          </cell>
        </row>
        <row r="301">
          <cell r="K301">
            <v>44600</v>
          </cell>
          <cell r="L301">
            <v>89200</v>
          </cell>
          <cell r="M301" t="str">
            <v xml:space="preserve"> 複合単価表</v>
          </cell>
        </row>
        <row r="303">
          <cell r="K303">
            <v>11600</v>
          </cell>
          <cell r="L303">
            <v>46400</v>
          </cell>
          <cell r="M303" t="str">
            <v xml:space="preserve"> E77</v>
          </cell>
        </row>
        <row r="305">
          <cell r="L305">
            <v>6700</v>
          </cell>
          <cell r="M305" t="str">
            <v xml:space="preserve"> E76</v>
          </cell>
        </row>
        <row r="307">
          <cell r="K307">
            <v>11500</v>
          </cell>
          <cell r="L307">
            <v>34500</v>
          </cell>
          <cell r="M307" t="str">
            <v xml:space="preserve"> E83</v>
          </cell>
        </row>
        <row r="311">
          <cell r="L311">
            <v>1779443</v>
          </cell>
        </row>
        <row r="321">
          <cell r="K321">
            <v>570</v>
          </cell>
          <cell r="L321">
            <v>242250</v>
          </cell>
          <cell r="M321" t="str">
            <v xml:space="preserve"> E8</v>
          </cell>
        </row>
        <row r="323">
          <cell r="K323">
            <v>1140</v>
          </cell>
          <cell r="L323">
            <v>2280</v>
          </cell>
          <cell r="M323" t="str">
            <v xml:space="preserve"> E2</v>
          </cell>
        </row>
        <row r="327">
          <cell r="K327">
            <v>1860</v>
          </cell>
          <cell r="L327">
            <v>72540</v>
          </cell>
          <cell r="M327" t="str">
            <v xml:space="preserve"> E24</v>
          </cell>
        </row>
        <row r="329">
          <cell r="K329">
            <v>4940</v>
          </cell>
          <cell r="L329">
            <v>9880</v>
          </cell>
          <cell r="M329" t="str">
            <v xml:space="preserve"> 複合単価表</v>
          </cell>
        </row>
        <row r="333">
          <cell r="K333">
            <v>440</v>
          </cell>
          <cell r="L333">
            <v>129800</v>
          </cell>
          <cell r="M333" t="str">
            <v xml:space="preserve"> E31</v>
          </cell>
        </row>
        <row r="335">
          <cell r="K335">
            <v>640</v>
          </cell>
          <cell r="L335">
            <v>80640</v>
          </cell>
          <cell r="M335" t="str">
            <v xml:space="preserve"> 〃  440+200</v>
          </cell>
        </row>
        <row r="339">
          <cell r="K339">
            <v>550</v>
          </cell>
          <cell r="L339">
            <v>1100</v>
          </cell>
          <cell r="M339" t="str">
            <v xml:space="preserve"> E38</v>
          </cell>
        </row>
        <row r="343">
          <cell r="K343">
            <v>1430</v>
          </cell>
          <cell r="L343">
            <v>37180</v>
          </cell>
          <cell r="M343" t="str">
            <v xml:space="preserve"> E61</v>
          </cell>
        </row>
        <row r="345">
          <cell r="K345">
            <v>1780</v>
          </cell>
          <cell r="L345">
            <v>8900</v>
          </cell>
          <cell r="M345" t="str">
            <v xml:space="preserve"> 〃</v>
          </cell>
        </row>
        <row r="347">
          <cell r="K347">
            <v>1860</v>
          </cell>
          <cell r="L347">
            <v>5580</v>
          </cell>
          <cell r="M347" t="str">
            <v xml:space="preserve"> 〃</v>
          </cell>
        </row>
        <row r="353">
          <cell r="K353">
            <v>1760</v>
          </cell>
          <cell r="L353">
            <v>7040</v>
          </cell>
          <cell r="M353" t="str">
            <v xml:space="preserve"> 複合単価表</v>
          </cell>
        </row>
        <row r="355">
          <cell r="L355">
            <v>2140</v>
          </cell>
          <cell r="M355" t="str">
            <v xml:space="preserve"> 　　〃</v>
          </cell>
        </row>
        <row r="381">
          <cell r="L381">
            <v>599330</v>
          </cell>
        </row>
        <row r="391">
          <cell r="K391">
            <v>570</v>
          </cell>
          <cell r="L391">
            <v>79230</v>
          </cell>
          <cell r="M391" t="str">
            <v xml:space="preserve"> E8</v>
          </cell>
        </row>
        <row r="395">
          <cell r="K395">
            <v>1860</v>
          </cell>
          <cell r="L395">
            <v>18600</v>
          </cell>
          <cell r="M395" t="str">
            <v xml:space="preserve"> E24</v>
          </cell>
        </row>
        <row r="399">
          <cell r="K399">
            <v>390</v>
          </cell>
          <cell r="L399">
            <v>7605</v>
          </cell>
          <cell r="M399" t="str">
            <v xml:space="preserve"> E31</v>
          </cell>
        </row>
        <row r="401">
          <cell r="K401">
            <v>590</v>
          </cell>
          <cell r="L401">
            <v>10207</v>
          </cell>
          <cell r="M401" t="str">
            <v xml:space="preserve"> 〃</v>
          </cell>
        </row>
        <row r="403">
          <cell r="K403">
            <v>910</v>
          </cell>
          <cell r="L403">
            <v>16107</v>
          </cell>
          <cell r="M403" t="str">
            <v xml:space="preserve"> 〃</v>
          </cell>
        </row>
        <row r="405">
          <cell r="K405">
            <v>440</v>
          </cell>
          <cell r="L405">
            <v>7788</v>
          </cell>
          <cell r="M405" t="str">
            <v xml:space="preserve"> 〃</v>
          </cell>
        </row>
        <row r="407">
          <cell r="K407">
            <v>640</v>
          </cell>
          <cell r="L407">
            <v>10688</v>
          </cell>
          <cell r="M407" t="str">
            <v xml:space="preserve"> 〃  440+200</v>
          </cell>
        </row>
        <row r="411">
          <cell r="K411">
            <v>300</v>
          </cell>
          <cell r="L411">
            <v>10110</v>
          </cell>
          <cell r="M411" t="str">
            <v xml:space="preserve"> E49</v>
          </cell>
        </row>
        <row r="413">
          <cell r="K413">
            <v>320</v>
          </cell>
          <cell r="L413">
            <v>5344</v>
          </cell>
          <cell r="M413" t="str">
            <v xml:space="preserve"> E48</v>
          </cell>
        </row>
        <row r="423">
          <cell r="L423">
            <v>23800</v>
          </cell>
          <cell r="M423" t="str">
            <v xml:space="preserve"> E91</v>
          </cell>
        </row>
        <row r="425">
          <cell r="L425">
            <v>18900</v>
          </cell>
          <cell r="M425" t="str">
            <v xml:space="preserve"> E93</v>
          </cell>
        </row>
        <row r="427">
          <cell r="K427">
            <v>24400</v>
          </cell>
          <cell r="L427">
            <v>48800</v>
          </cell>
          <cell r="M427" t="str">
            <v xml:space="preserve"> E92</v>
          </cell>
        </row>
        <row r="429">
          <cell r="L429">
            <v>27600</v>
          </cell>
          <cell r="M429" t="str">
            <v xml:space="preserve"> 複合単価表</v>
          </cell>
        </row>
        <row r="431">
          <cell r="L431">
            <v>15800</v>
          </cell>
          <cell r="M431" t="str">
            <v xml:space="preserve"> 　　〃</v>
          </cell>
        </row>
        <row r="435">
          <cell r="K435">
            <v>20100</v>
          </cell>
          <cell r="L435">
            <v>60300</v>
          </cell>
          <cell r="M435" t="str">
            <v xml:space="preserve"> E66</v>
          </cell>
        </row>
        <row r="439">
          <cell r="L439">
            <v>26000</v>
          </cell>
          <cell r="M439" t="str">
            <v xml:space="preserve"> E120</v>
          </cell>
        </row>
        <row r="443">
          <cell r="L443">
            <v>580</v>
          </cell>
          <cell r="M443" t="str">
            <v xml:space="preserve"> E62   玄関部</v>
          </cell>
        </row>
        <row r="447">
          <cell r="L447">
            <v>9560</v>
          </cell>
          <cell r="M447" t="str">
            <v xml:space="preserve"> 複合単価表</v>
          </cell>
        </row>
        <row r="449">
          <cell r="L449">
            <v>2500</v>
          </cell>
          <cell r="M449" t="str">
            <v xml:space="preserve"> 　　〃</v>
          </cell>
        </row>
        <row r="451">
          <cell r="L451">
            <v>399519</v>
          </cell>
        </row>
        <row r="461">
          <cell r="K461">
            <v>570</v>
          </cell>
          <cell r="L461">
            <v>34428</v>
          </cell>
          <cell r="M461" t="str">
            <v xml:space="preserve"> E8</v>
          </cell>
        </row>
        <row r="463">
          <cell r="K463">
            <v>760</v>
          </cell>
          <cell r="L463">
            <v>39672</v>
          </cell>
          <cell r="M463" t="str">
            <v xml:space="preserve"> 〃</v>
          </cell>
        </row>
        <row r="467">
          <cell r="K467">
            <v>1860</v>
          </cell>
          <cell r="L467">
            <v>18600</v>
          </cell>
          <cell r="M467" t="str">
            <v xml:space="preserve"> E24</v>
          </cell>
        </row>
        <row r="471">
          <cell r="K471">
            <v>220</v>
          </cell>
          <cell r="L471">
            <v>990</v>
          </cell>
          <cell r="M471" t="str">
            <v xml:space="preserve"> E31</v>
          </cell>
        </row>
        <row r="473">
          <cell r="K473">
            <v>460</v>
          </cell>
          <cell r="L473">
            <v>25714</v>
          </cell>
          <cell r="M473" t="str">
            <v xml:space="preserve"> E50</v>
          </cell>
        </row>
        <row r="475">
          <cell r="K475">
            <v>90</v>
          </cell>
          <cell r="L475">
            <v>4698</v>
          </cell>
          <cell r="M475" t="str">
            <v xml:space="preserve"> E31</v>
          </cell>
        </row>
        <row r="479">
          <cell r="K479">
            <v>580</v>
          </cell>
          <cell r="L479">
            <v>1160</v>
          </cell>
          <cell r="M479" t="str">
            <v xml:space="preserve"> E62   電話</v>
          </cell>
        </row>
        <row r="481">
          <cell r="K481">
            <v>6010</v>
          </cell>
          <cell r="L481">
            <v>24040</v>
          </cell>
          <cell r="M481" t="str">
            <v xml:space="preserve"> E115</v>
          </cell>
        </row>
        <row r="483">
          <cell r="L483">
            <v>5600</v>
          </cell>
          <cell r="M483" t="str">
            <v xml:space="preserve">  〃</v>
          </cell>
        </row>
        <row r="485">
          <cell r="K485">
            <v>740</v>
          </cell>
          <cell r="L485">
            <v>1480</v>
          </cell>
          <cell r="M485" t="str">
            <v xml:space="preserve"> E62</v>
          </cell>
        </row>
        <row r="487">
          <cell r="L487">
            <v>580</v>
          </cell>
          <cell r="M487" t="str">
            <v xml:space="preserve"> 〃</v>
          </cell>
        </row>
        <row r="493">
          <cell r="L493">
            <v>131000</v>
          </cell>
          <cell r="M493" t="str">
            <v xml:space="preserve"> E116</v>
          </cell>
        </row>
        <row r="497">
          <cell r="L497">
            <v>90500</v>
          </cell>
          <cell r="M497" t="str">
            <v xml:space="preserve"> 複合単価表</v>
          </cell>
        </row>
        <row r="501">
          <cell r="L501">
            <v>4760</v>
          </cell>
          <cell r="M501" t="str">
            <v xml:space="preserve"> E51</v>
          </cell>
        </row>
        <row r="503">
          <cell r="L503">
            <v>11500</v>
          </cell>
          <cell r="M503" t="str">
            <v xml:space="preserve"> 〃</v>
          </cell>
        </row>
        <row r="521">
          <cell r="L521">
            <v>394722</v>
          </cell>
        </row>
        <row r="571">
          <cell r="M571">
            <v>3.9E-2</v>
          </cell>
        </row>
      </sheetData>
      <sheetData sheetId="2" refreshError="1"/>
      <sheetData sheetId="3" refreshError="1"/>
      <sheetData sheetId="4" refreshError="1"/>
      <sheetData sheetId="5" refreshError="1">
        <row r="77">
          <cell r="L77">
            <v>478472</v>
          </cell>
        </row>
        <row r="79">
          <cell r="L79">
            <v>940118</v>
          </cell>
        </row>
        <row r="81">
          <cell r="L81">
            <v>1170860</v>
          </cell>
        </row>
        <row r="83">
          <cell r="L83">
            <v>94762</v>
          </cell>
        </row>
        <row r="85">
          <cell r="L85">
            <v>53182</v>
          </cell>
        </row>
        <row r="87">
          <cell r="L87">
            <v>1818000</v>
          </cell>
        </row>
        <row r="89">
          <cell r="L89">
            <v>4135760</v>
          </cell>
        </row>
        <row r="91">
          <cell r="L91">
            <v>2487989</v>
          </cell>
        </row>
        <row r="97">
          <cell r="L97">
            <v>11179143</v>
          </cell>
        </row>
        <row r="145">
          <cell r="K145">
            <v>920</v>
          </cell>
          <cell r="L145">
            <v>127880</v>
          </cell>
          <cell r="M145" t="str">
            <v xml:space="preserve"> M22</v>
          </cell>
        </row>
        <row r="147">
          <cell r="K147">
            <v>3430</v>
          </cell>
          <cell r="L147">
            <v>117992</v>
          </cell>
          <cell r="M147" t="str">
            <v xml:space="preserve"> M21</v>
          </cell>
        </row>
        <row r="151">
          <cell r="K151">
            <v>3080</v>
          </cell>
          <cell r="L151">
            <v>15400</v>
          </cell>
          <cell r="M151" t="str">
            <v xml:space="preserve"> M40</v>
          </cell>
        </row>
        <row r="153">
          <cell r="K153">
            <v>17700</v>
          </cell>
          <cell r="L153">
            <v>88500</v>
          </cell>
          <cell r="M153" t="str">
            <v xml:space="preserve"> M160</v>
          </cell>
        </row>
        <row r="156">
          <cell r="M156" t="str">
            <v xml:space="preserve"> テープ M40 150×138.5</v>
          </cell>
        </row>
        <row r="157">
          <cell r="L157">
            <v>49100</v>
          </cell>
          <cell r="M157" t="str">
            <v xml:space="preserve"> Ｃ杭　　 M40 4,870×5</v>
          </cell>
        </row>
        <row r="158">
          <cell r="M158" t="str">
            <v xml:space="preserve"> Ｓ杭     M40 670×6</v>
          </cell>
        </row>
        <row r="161">
          <cell r="L161">
            <v>79600</v>
          </cell>
          <cell r="M161" t="str">
            <v xml:space="preserve"> 代価書 1</v>
          </cell>
        </row>
        <row r="171">
          <cell r="L171">
            <v>478472</v>
          </cell>
        </row>
        <row r="181">
          <cell r="K181">
            <v>3020</v>
          </cell>
          <cell r="L181">
            <v>1208</v>
          </cell>
          <cell r="M181" t="str">
            <v xml:space="preserve"> M28</v>
          </cell>
        </row>
        <row r="183">
          <cell r="K183">
            <v>4020</v>
          </cell>
          <cell r="L183">
            <v>252054</v>
          </cell>
          <cell r="M183" t="str">
            <v xml:space="preserve"> 〃</v>
          </cell>
        </row>
        <row r="185">
          <cell r="K185">
            <v>6310</v>
          </cell>
          <cell r="L185">
            <v>139451</v>
          </cell>
          <cell r="M185" t="str">
            <v xml:space="preserve"> 〃</v>
          </cell>
        </row>
        <row r="187">
          <cell r="K187">
            <v>2660</v>
          </cell>
          <cell r="L187">
            <v>31121.999999999996</v>
          </cell>
          <cell r="M187" t="str">
            <v xml:space="preserve"> 〃</v>
          </cell>
        </row>
        <row r="189">
          <cell r="K189">
            <v>3430</v>
          </cell>
          <cell r="L189">
            <v>63798.000000000007</v>
          </cell>
          <cell r="M189" t="str">
            <v xml:space="preserve"> 〃</v>
          </cell>
        </row>
        <row r="191">
          <cell r="K191">
            <v>4370</v>
          </cell>
          <cell r="L191">
            <v>32338</v>
          </cell>
          <cell r="M191" t="str">
            <v xml:space="preserve"> 〃</v>
          </cell>
        </row>
        <row r="193">
          <cell r="K193">
            <v>5340</v>
          </cell>
          <cell r="L193">
            <v>24030</v>
          </cell>
          <cell r="M193" t="str">
            <v xml:space="preserve"> 〃</v>
          </cell>
        </row>
        <row r="195">
          <cell r="K195">
            <v>7070</v>
          </cell>
          <cell r="L195">
            <v>50197</v>
          </cell>
          <cell r="M195" t="str">
            <v xml:space="preserve"> 〃</v>
          </cell>
        </row>
        <row r="199">
          <cell r="K199">
            <v>6060</v>
          </cell>
          <cell r="L199">
            <v>12120</v>
          </cell>
          <cell r="M199" t="str">
            <v xml:space="preserve"> M153</v>
          </cell>
        </row>
        <row r="201">
          <cell r="L201">
            <v>6740</v>
          </cell>
          <cell r="M201" t="str">
            <v xml:space="preserve"> 〃</v>
          </cell>
        </row>
        <row r="203">
          <cell r="K203">
            <v>9460</v>
          </cell>
          <cell r="L203">
            <v>18920</v>
          </cell>
          <cell r="M203" t="str">
            <v xml:space="preserve"> 〃</v>
          </cell>
        </row>
        <row r="204">
          <cell r="M204" t="str">
            <v xml:space="preserve"> 物659</v>
          </cell>
        </row>
        <row r="205">
          <cell r="L205">
            <v>1610</v>
          </cell>
          <cell r="M205" t="str">
            <v xml:space="preserve"> (1,210+2,020)÷2</v>
          </cell>
        </row>
        <row r="213">
          <cell r="L213">
            <v>8130</v>
          </cell>
          <cell r="M213" t="str">
            <v xml:space="preserve"> 桝単価表</v>
          </cell>
        </row>
        <row r="215">
          <cell r="L215">
            <v>12800</v>
          </cell>
          <cell r="M215" t="str">
            <v xml:space="preserve"> 　 〃</v>
          </cell>
        </row>
        <row r="217">
          <cell r="K217">
            <v>11900</v>
          </cell>
          <cell r="L217">
            <v>23800</v>
          </cell>
          <cell r="M217" t="str">
            <v xml:space="preserve"> 　 〃</v>
          </cell>
        </row>
        <row r="219">
          <cell r="K219">
            <v>11900</v>
          </cell>
          <cell r="L219">
            <v>23800</v>
          </cell>
          <cell r="M219" t="str">
            <v xml:space="preserve"> 　 〃</v>
          </cell>
        </row>
        <row r="221">
          <cell r="L221">
            <v>15000</v>
          </cell>
          <cell r="M221" t="str">
            <v xml:space="preserve"> 　 〃</v>
          </cell>
        </row>
        <row r="223">
          <cell r="L223">
            <v>14800</v>
          </cell>
          <cell r="M223" t="str">
            <v xml:space="preserve"> 　 〃</v>
          </cell>
        </row>
        <row r="225">
          <cell r="L225">
            <v>16400</v>
          </cell>
          <cell r="M225" t="str">
            <v xml:space="preserve"> 　 〃</v>
          </cell>
        </row>
        <row r="227">
          <cell r="L227">
            <v>11900</v>
          </cell>
          <cell r="M227" t="str">
            <v xml:space="preserve"> 　 〃</v>
          </cell>
        </row>
        <row r="229">
          <cell r="K229">
            <v>13700</v>
          </cell>
          <cell r="L229">
            <v>27400</v>
          </cell>
          <cell r="M229" t="str">
            <v xml:space="preserve"> 　 〃</v>
          </cell>
        </row>
        <row r="231">
          <cell r="L231">
            <v>25300</v>
          </cell>
          <cell r="M231" t="str">
            <v xml:space="preserve"> 　 〃</v>
          </cell>
        </row>
        <row r="233">
          <cell r="K233">
            <v>14100</v>
          </cell>
          <cell r="L233">
            <v>42300</v>
          </cell>
          <cell r="M233" t="str">
            <v xml:space="preserve"> 　 〃</v>
          </cell>
        </row>
        <row r="235">
          <cell r="L235">
            <v>18900</v>
          </cell>
          <cell r="M235" t="str">
            <v xml:space="preserve"> 　 〃</v>
          </cell>
        </row>
        <row r="237">
          <cell r="L237">
            <v>66000</v>
          </cell>
          <cell r="M237" t="str">
            <v xml:space="preserve"> 代価書 2</v>
          </cell>
        </row>
        <row r="241">
          <cell r="L241">
            <v>940118</v>
          </cell>
        </row>
        <row r="251">
          <cell r="K251">
            <v>118000</v>
          </cell>
          <cell r="L251">
            <v>236000</v>
          </cell>
          <cell r="M251" t="str">
            <v xml:space="preserve"> メーカー比較表</v>
          </cell>
        </row>
        <row r="253">
          <cell r="L253">
            <v>73200</v>
          </cell>
          <cell r="M253" t="str">
            <v xml:space="preserve"> 　　　〃</v>
          </cell>
        </row>
        <row r="255">
          <cell r="L255">
            <v>129000</v>
          </cell>
          <cell r="M255" t="str">
            <v xml:space="preserve"> 　　　〃</v>
          </cell>
        </row>
        <row r="257">
          <cell r="K257">
            <v>75100</v>
          </cell>
          <cell r="L257">
            <v>150200</v>
          </cell>
          <cell r="M257" t="str">
            <v xml:space="preserve"> 　　　〃</v>
          </cell>
        </row>
        <row r="261">
          <cell r="K261">
            <v>44500</v>
          </cell>
          <cell r="L261">
            <v>89000</v>
          </cell>
          <cell r="M261" t="str">
            <v xml:space="preserve"> メーカー比較表</v>
          </cell>
        </row>
        <row r="263">
          <cell r="L263">
            <v>89300</v>
          </cell>
          <cell r="M263" t="str">
            <v xml:space="preserve"> 　　　〃</v>
          </cell>
        </row>
        <row r="265">
          <cell r="K265">
            <v>8300</v>
          </cell>
          <cell r="L265">
            <v>16600</v>
          </cell>
          <cell r="M265" t="str">
            <v xml:space="preserve"> 　　　〃</v>
          </cell>
        </row>
        <row r="267">
          <cell r="L267">
            <v>26800</v>
          </cell>
          <cell r="M267" t="str">
            <v xml:space="preserve"> 　　　〃</v>
          </cell>
        </row>
        <row r="269">
          <cell r="K269">
            <v>5020</v>
          </cell>
          <cell r="L269">
            <v>15060</v>
          </cell>
          <cell r="M269" t="str">
            <v xml:space="preserve"> 　　　〃</v>
          </cell>
        </row>
        <row r="271">
          <cell r="K271">
            <v>13300</v>
          </cell>
          <cell r="L271">
            <v>39900</v>
          </cell>
          <cell r="M271" t="str">
            <v xml:space="preserve"> 　　　〃</v>
          </cell>
        </row>
        <row r="273">
          <cell r="L273">
            <v>110000</v>
          </cell>
          <cell r="M273" t="str">
            <v xml:space="preserve"> 　　　〃</v>
          </cell>
        </row>
        <row r="275">
          <cell r="L275">
            <v>33900</v>
          </cell>
          <cell r="M275" t="str">
            <v xml:space="preserve"> 　　　〃</v>
          </cell>
        </row>
        <row r="277">
          <cell r="L277">
            <v>46700</v>
          </cell>
          <cell r="M277" t="str">
            <v xml:space="preserve"> 　　　〃</v>
          </cell>
        </row>
        <row r="283">
          <cell r="L283">
            <v>41600</v>
          </cell>
          <cell r="M283" t="str">
            <v xml:space="preserve"> メーカー比較表</v>
          </cell>
        </row>
        <row r="287">
          <cell r="L287">
            <v>37200</v>
          </cell>
          <cell r="M287" t="str">
            <v xml:space="preserve"> メーカー比較表</v>
          </cell>
        </row>
        <row r="289">
          <cell r="L289">
            <v>3400</v>
          </cell>
          <cell r="M289" t="str">
            <v xml:space="preserve"> 　　　〃</v>
          </cell>
        </row>
        <row r="291">
          <cell r="K291">
            <v>16500</v>
          </cell>
          <cell r="L291">
            <v>33000</v>
          </cell>
          <cell r="M291" t="str">
            <v xml:space="preserve"> 　　　〃</v>
          </cell>
        </row>
        <row r="311">
          <cell r="L311">
            <v>1170860</v>
          </cell>
        </row>
        <row r="321">
          <cell r="L321">
            <v>56400</v>
          </cell>
          <cell r="M321" t="str">
            <v xml:space="preserve"> メーカー比較表</v>
          </cell>
        </row>
        <row r="323">
          <cell r="L323">
            <v>22400</v>
          </cell>
          <cell r="M323" t="str">
            <v xml:space="preserve"> M161</v>
          </cell>
        </row>
        <row r="327">
          <cell r="K327">
            <v>3470</v>
          </cell>
          <cell r="L327">
            <v>15961.999999999998</v>
          </cell>
          <cell r="M327" t="str">
            <v xml:space="preserve"> M34</v>
          </cell>
        </row>
        <row r="347">
          <cell r="L347">
            <v>94762</v>
          </cell>
        </row>
        <row r="355">
          <cell r="K355">
            <v>2220</v>
          </cell>
          <cell r="L355">
            <v>2886</v>
          </cell>
          <cell r="M355" t="str">
            <v xml:space="preserve"> M39</v>
          </cell>
        </row>
        <row r="357">
          <cell r="K357">
            <v>1490</v>
          </cell>
          <cell r="L357">
            <v>3576</v>
          </cell>
          <cell r="M357" t="str">
            <v xml:space="preserve"> 〃</v>
          </cell>
        </row>
        <row r="361">
          <cell r="L361">
            <v>27800</v>
          </cell>
          <cell r="M361" t="str">
            <v xml:space="preserve"> メーカー比較表</v>
          </cell>
        </row>
        <row r="363">
          <cell r="L363">
            <v>8440</v>
          </cell>
          <cell r="M363" t="str">
            <v xml:space="preserve"> 　　　〃</v>
          </cell>
        </row>
        <row r="365">
          <cell r="L365">
            <v>2640</v>
          </cell>
          <cell r="M365" t="str">
            <v xml:space="preserve"> 　　　〃</v>
          </cell>
        </row>
        <row r="367">
          <cell r="K367">
            <v>3040</v>
          </cell>
          <cell r="L367">
            <v>6080</v>
          </cell>
          <cell r="M367" t="str">
            <v xml:space="preserve"> 　　　〃</v>
          </cell>
        </row>
        <row r="370">
          <cell r="M370" t="str">
            <v xml:space="preserve"> 20A M83 610×2.9ｍ</v>
          </cell>
        </row>
        <row r="371">
          <cell r="L371">
            <v>1760</v>
          </cell>
          <cell r="M371" t="str">
            <v xml:space="preserve"> ＝1,769</v>
          </cell>
        </row>
        <row r="381">
          <cell r="L381">
            <v>53182</v>
          </cell>
        </row>
        <row r="391">
          <cell r="L391">
            <v>1770000</v>
          </cell>
          <cell r="M391" t="str">
            <v xml:space="preserve"> メーカー比較表</v>
          </cell>
        </row>
        <row r="393">
          <cell r="L393">
            <v>48000</v>
          </cell>
          <cell r="M393" t="str">
            <v xml:space="preserve"> 　　　〃</v>
          </cell>
        </row>
        <row r="417">
          <cell r="L417">
            <v>1818000</v>
          </cell>
        </row>
        <row r="425">
          <cell r="K425">
            <v>967000</v>
          </cell>
          <cell r="L425">
            <v>1934000</v>
          </cell>
          <cell r="M425" t="str">
            <v xml:space="preserve"> メーカー比較表</v>
          </cell>
          <cell r="N425" t="str">
            <v xml:space="preserve">100kg未 </v>
          </cell>
          <cell r="O425" t="str">
            <v xml:space="preserve">100kg未 </v>
          </cell>
        </row>
        <row r="426">
          <cell r="M426" t="str">
            <v xml:space="preserve"> 据付 内 M106 15,500×2</v>
          </cell>
        </row>
        <row r="427">
          <cell r="M427" t="str">
            <v xml:space="preserve"> 　　 外 M106 23,700</v>
          </cell>
        </row>
        <row r="429">
          <cell r="K429">
            <v>359000</v>
          </cell>
          <cell r="L429">
            <v>718000</v>
          </cell>
          <cell r="M429" t="str">
            <v xml:space="preserve"> メーカー比較表</v>
          </cell>
          <cell r="N429" t="str">
            <v xml:space="preserve">100kg未 </v>
          </cell>
          <cell r="O429" t="str">
            <v xml:space="preserve">100kg未 </v>
          </cell>
        </row>
        <row r="430">
          <cell r="M430" t="str">
            <v xml:space="preserve"> 　　 内 M106 9,950</v>
          </cell>
        </row>
        <row r="431">
          <cell r="M431" t="str">
            <v xml:space="preserve"> 　　 外 M106 11,900</v>
          </cell>
        </row>
        <row r="433">
          <cell r="L433">
            <v>640000</v>
          </cell>
          <cell r="M433" t="str">
            <v xml:space="preserve"> メーカー比較表</v>
          </cell>
          <cell r="N433" t="str">
            <v xml:space="preserve">100kg未 </v>
          </cell>
          <cell r="O433" t="str">
            <v xml:space="preserve">100kg未 </v>
          </cell>
        </row>
        <row r="434">
          <cell r="M434" t="str">
            <v xml:space="preserve"> 　　 内 M106 12,100</v>
          </cell>
        </row>
        <row r="435">
          <cell r="M435" t="str">
            <v xml:space="preserve"> 　　 外 M106 18,800</v>
          </cell>
        </row>
        <row r="437">
          <cell r="L437">
            <v>184000</v>
          </cell>
          <cell r="M437" t="str">
            <v>184,000</v>
          </cell>
        </row>
        <row r="439">
          <cell r="L439">
            <v>15400</v>
          </cell>
          <cell r="M439" t="str">
            <v xml:space="preserve"> 代価書 3</v>
          </cell>
        </row>
        <row r="443">
          <cell r="K443">
            <v>1040</v>
          </cell>
          <cell r="L443">
            <v>42224</v>
          </cell>
          <cell r="M443" t="str">
            <v xml:space="preserve"> M38</v>
          </cell>
        </row>
        <row r="445">
          <cell r="K445">
            <v>1480</v>
          </cell>
          <cell r="L445">
            <v>92056</v>
          </cell>
          <cell r="M445" t="str">
            <v xml:space="preserve"> 〃</v>
          </cell>
        </row>
        <row r="447">
          <cell r="K447">
            <v>2530</v>
          </cell>
          <cell r="L447">
            <v>10879</v>
          </cell>
          <cell r="M447" t="str">
            <v xml:space="preserve"> 〃</v>
          </cell>
        </row>
        <row r="449">
          <cell r="K449">
            <v>3000</v>
          </cell>
          <cell r="L449">
            <v>41700</v>
          </cell>
          <cell r="M449" t="str">
            <v xml:space="preserve"> 〃</v>
          </cell>
        </row>
        <row r="459">
          <cell r="K459">
            <v>1610</v>
          </cell>
          <cell r="L459">
            <v>11109</v>
          </cell>
          <cell r="M459" t="str">
            <v xml:space="preserve"> M28</v>
          </cell>
        </row>
        <row r="461">
          <cell r="K461">
            <v>1750</v>
          </cell>
          <cell r="L461">
            <v>37800</v>
          </cell>
          <cell r="M461" t="str">
            <v xml:space="preserve"> 〃</v>
          </cell>
        </row>
        <row r="463">
          <cell r="K463">
            <v>2220</v>
          </cell>
          <cell r="L463">
            <v>23976</v>
          </cell>
          <cell r="M463" t="str">
            <v xml:space="preserve"> 〃</v>
          </cell>
        </row>
        <row r="465">
          <cell r="K465">
            <v>1170</v>
          </cell>
          <cell r="L465">
            <v>2223</v>
          </cell>
          <cell r="M465" t="str">
            <v xml:space="preserve"> 〃</v>
          </cell>
        </row>
        <row r="467">
          <cell r="K467">
            <v>1490</v>
          </cell>
          <cell r="L467">
            <v>5513</v>
          </cell>
          <cell r="M467" t="str">
            <v xml:space="preserve"> 〃</v>
          </cell>
        </row>
        <row r="471">
          <cell r="L471">
            <v>154000</v>
          </cell>
          <cell r="M471" t="str">
            <v xml:space="preserve"> 代価書 4</v>
          </cell>
        </row>
        <row r="475">
          <cell r="K475">
            <v>570</v>
          </cell>
          <cell r="L475">
            <v>69540</v>
          </cell>
          <cell r="M475" t="str">
            <v xml:space="preserve"> E8</v>
          </cell>
        </row>
        <row r="477">
          <cell r="K477">
            <v>310</v>
          </cell>
          <cell r="L477">
            <v>38440</v>
          </cell>
          <cell r="M477" t="str">
            <v xml:space="preserve"> E34</v>
          </cell>
        </row>
        <row r="479">
          <cell r="K479">
            <v>220</v>
          </cell>
          <cell r="L479">
            <v>27280</v>
          </cell>
          <cell r="M479" t="str">
            <v xml:space="preserve"> E29</v>
          </cell>
        </row>
        <row r="481">
          <cell r="K481">
            <v>360</v>
          </cell>
          <cell r="L481">
            <v>17280</v>
          </cell>
          <cell r="M481" t="str">
            <v xml:space="preserve"> E41</v>
          </cell>
        </row>
        <row r="483">
          <cell r="K483">
            <v>410</v>
          </cell>
          <cell r="L483">
            <v>6150</v>
          </cell>
          <cell r="M483" t="str">
            <v xml:space="preserve"> 〃</v>
          </cell>
        </row>
        <row r="493">
          <cell r="L493">
            <v>40000</v>
          </cell>
          <cell r="M493" t="str">
            <v xml:space="preserve"> メーカー比較表</v>
          </cell>
        </row>
        <row r="495">
          <cell r="K495">
            <v>410</v>
          </cell>
          <cell r="L495">
            <v>24190</v>
          </cell>
          <cell r="M495" t="str">
            <v xml:space="preserve"> E43</v>
          </cell>
        </row>
        <row r="521">
          <cell r="L521">
            <v>4135760</v>
          </cell>
        </row>
        <row r="531">
          <cell r="L531">
            <v>468000</v>
          </cell>
          <cell r="M531" t="str">
            <v xml:space="preserve"> メーカー比較表</v>
          </cell>
        </row>
        <row r="532">
          <cell r="M532" t="str">
            <v xml:space="preserve"> 据付 M110 75,800</v>
          </cell>
        </row>
        <row r="535">
          <cell r="K535">
            <v>184000</v>
          </cell>
          <cell r="L535">
            <v>368000</v>
          </cell>
          <cell r="M535" t="str">
            <v xml:space="preserve"> メーカー比較表</v>
          </cell>
        </row>
        <row r="536">
          <cell r="M536" t="str">
            <v xml:space="preserve"> 据付 M110 47,900×2</v>
          </cell>
        </row>
        <row r="539">
          <cell r="L539">
            <v>219000</v>
          </cell>
          <cell r="M539" t="str">
            <v xml:space="preserve"> メーカー比較表</v>
          </cell>
        </row>
        <row r="540">
          <cell r="M540" t="str">
            <v xml:space="preserve"> 据付 M110 47,900</v>
          </cell>
        </row>
        <row r="544">
          <cell r="M544" t="str">
            <v xml:space="preserve"> メーカー比較表</v>
          </cell>
        </row>
        <row r="545">
          <cell r="L545">
            <v>41900</v>
          </cell>
          <cell r="M545" t="str">
            <v xml:space="preserve"> 据付 M115 9,570</v>
          </cell>
        </row>
        <row r="546">
          <cell r="M546" t="str">
            <v xml:space="preserve"> メーカー比較表</v>
          </cell>
        </row>
        <row r="547">
          <cell r="L547">
            <v>24400</v>
          </cell>
          <cell r="M547" t="str">
            <v xml:space="preserve"> 据付 M115 9,570</v>
          </cell>
        </row>
        <row r="548">
          <cell r="M548" t="str">
            <v xml:space="preserve"> メーカー比較表</v>
          </cell>
        </row>
        <row r="549">
          <cell r="L549">
            <v>21700</v>
          </cell>
          <cell r="M549" t="str">
            <v xml:space="preserve"> 据付 M115 9,570</v>
          </cell>
        </row>
        <row r="550">
          <cell r="M550" t="str">
            <v xml:space="preserve"> メーカー比較表</v>
          </cell>
        </row>
        <row r="551">
          <cell r="L551">
            <v>18500</v>
          </cell>
          <cell r="M551" t="str">
            <v xml:space="preserve"> 据付 M115 9,570</v>
          </cell>
        </row>
        <row r="555">
          <cell r="L555">
            <v>257000</v>
          </cell>
          <cell r="M555" t="str">
            <v>257,780</v>
          </cell>
        </row>
        <row r="563">
          <cell r="K563">
            <v>8930</v>
          </cell>
          <cell r="L563">
            <v>63403</v>
          </cell>
          <cell r="M563" t="str">
            <v xml:space="preserve"> M117</v>
          </cell>
        </row>
        <row r="565">
          <cell r="K565">
            <v>9460</v>
          </cell>
          <cell r="L565">
            <v>61490</v>
          </cell>
          <cell r="M565" t="str">
            <v xml:space="preserve">  〃</v>
          </cell>
        </row>
        <row r="567">
          <cell r="K567">
            <v>2850</v>
          </cell>
          <cell r="L567">
            <v>17955</v>
          </cell>
          <cell r="M567" t="str">
            <v xml:space="preserve"> M119</v>
          </cell>
        </row>
        <row r="569">
          <cell r="K569">
            <v>3450</v>
          </cell>
          <cell r="L569">
            <v>167670</v>
          </cell>
          <cell r="M569" t="str">
            <v xml:space="preserve">  〃</v>
          </cell>
        </row>
        <row r="571">
          <cell r="K571">
            <v>4540</v>
          </cell>
          <cell r="L571">
            <v>169796</v>
          </cell>
          <cell r="M571" t="str">
            <v xml:space="preserve">  〃</v>
          </cell>
        </row>
        <row r="573">
          <cell r="K573">
            <v>5650</v>
          </cell>
          <cell r="L573">
            <v>53675</v>
          </cell>
          <cell r="M573" t="str">
            <v xml:space="preserve">  〃</v>
          </cell>
        </row>
        <row r="577">
          <cell r="K577">
            <v>10800</v>
          </cell>
          <cell r="L577">
            <v>43200</v>
          </cell>
          <cell r="M577" t="str">
            <v xml:space="preserve"> M122</v>
          </cell>
        </row>
        <row r="579">
          <cell r="L579">
            <v>12000</v>
          </cell>
          <cell r="M579" t="str">
            <v xml:space="preserve">  〃</v>
          </cell>
        </row>
        <row r="581">
          <cell r="K581">
            <v>13800</v>
          </cell>
          <cell r="L581">
            <v>27600</v>
          </cell>
          <cell r="M581" t="str">
            <v xml:space="preserve">  〃</v>
          </cell>
        </row>
        <row r="583">
          <cell r="K583">
            <v>9450</v>
          </cell>
          <cell r="L583">
            <v>18900</v>
          </cell>
          <cell r="M583" t="str">
            <v xml:space="preserve">  〃</v>
          </cell>
        </row>
        <row r="585">
          <cell r="L585">
            <v>10800</v>
          </cell>
          <cell r="M585" t="str">
            <v xml:space="preserve">  〃</v>
          </cell>
        </row>
        <row r="587">
          <cell r="K587">
            <v>12000</v>
          </cell>
          <cell r="L587">
            <v>24000</v>
          </cell>
          <cell r="M587" t="str">
            <v xml:space="preserve">  〃</v>
          </cell>
        </row>
        <row r="599">
          <cell r="K599">
            <v>14100</v>
          </cell>
          <cell r="L599">
            <v>84600</v>
          </cell>
          <cell r="M599" t="str">
            <v xml:space="preserve"> M133</v>
          </cell>
        </row>
        <row r="601">
          <cell r="K601">
            <v>15500</v>
          </cell>
          <cell r="L601">
            <v>31000</v>
          </cell>
          <cell r="M601" t="str">
            <v xml:space="preserve">  〃</v>
          </cell>
        </row>
        <row r="604">
          <cell r="M604" t="str">
            <v xml:space="preserve"> M79 6,310×33.7㎡</v>
          </cell>
        </row>
        <row r="605">
          <cell r="L605">
            <v>212000</v>
          </cell>
          <cell r="M605" t="str">
            <v xml:space="preserve"> ＝212,647</v>
          </cell>
        </row>
        <row r="606">
          <cell r="M606" t="str">
            <v xml:space="preserve"> M79 5,250×13.6㎡</v>
          </cell>
        </row>
        <row r="607">
          <cell r="L607">
            <v>71400</v>
          </cell>
          <cell r="M607" t="str">
            <v xml:space="preserve"> ＝71,400</v>
          </cell>
        </row>
        <row r="627">
          <cell r="L627">
            <v>2487989</v>
          </cell>
        </row>
        <row r="641">
          <cell r="M641">
            <v>3.7999999999999999E-2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(M)"/>
      <sheetName val="設計書(E)"/>
      <sheetName val="代価書(M)"/>
      <sheetName val="代価書(E)"/>
      <sheetName val="撤去内訳(M)"/>
      <sheetName val="複合単価表Ｅ"/>
      <sheetName val="メーカー比較表"/>
      <sheetName val="設計書(電気)金入り"/>
      <sheetName val="設計書(機械)金入り"/>
    </sheetNames>
    <sheetDataSet>
      <sheetData sheetId="0" refreshError="1">
        <row r="7">
          <cell r="L7">
            <v>16778898</v>
          </cell>
        </row>
        <row r="9">
          <cell r="L9">
            <v>198164</v>
          </cell>
        </row>
        <row r="11">
          <cell r="L11">
            <v>964920</v>
          </cell>
        </row>
        <row r="13">
          <cell r="L13">
            <v>3751016</v>
          </cell>
        </row>
        <row r="15">
          <cell r="L15">
            <v>1314800</v>
          </cell>
        </row>
        <row r="21">
          <cell r="L21">
            <v>23007798</v>
          </cell>
        </row>
        <row r="75">
          <cell r="K75">
            <v>4080000</v>
          </cell>
          <cell r="L75">
            <v>4080000</v>
          </cell>
          <cell r="M75" t="str">
            <v xml:space="preserve"> メーカー比較表</v>
          </cell>
        </row>
        <row r="79">
          <cell r="K79">
            <v>1140000</v>
          </cell>
          <cell r="L79">
            <v>1140000</v>
          </cell>
          <cell r="M79" t="str">
            <v xml:space="preserve"> 　　　〃</v>
          </cell>
        </row>
        <row r="82">
          <cell r="M82" t="str">
            <v xml:space="preserve"> 203×1.0＝203</v>
          </cell>
        </row>
        <row r="83">
          <cell r="L83">
            <v>5730</v>
          </cell>
          <cell r="M83" t="str">
            <v xml:space="preserve"> 0.2×28,674＝5,734</v>
          </cell>
        </row>
        <row r="85">
          <cell r="L85">
            <v>43100</v>
          </cell>
          <cell r="M85" t="str">
            <v xml:space="preserve"> M96　43,100</v>
          </cell>
        </row>
        <row r="86">
          <cell r="M86" t="str">
            <v xml:space="preserve"> A53　6.0㎡×3,070</v>
          </cell>
        </row>
        <row r="87">
          <cell r="L87">
            <v>18400</v>
          </cell>
          <cell r="M87" t="str">
            <v xml:space="preserve"> ＝18,420</v>
          </cell>
        </row>
        <row r="91">
          <cell r="K91">
            <v>920</v>
          </cell>
          <cell r="L91">
            <v>209760</v>
          </cell>
          <cell r="M91" t="str">
            <v xml:space="preserve"> M22</v>
          </cell>
        </row>
        <row r="93">
          <cell r="K93">
            <v>1160</v>
          </cell>
          <cell r="L93">
            <v>46864</v>
          </cell>
          <cell r="M93" t="str">
            <v xml:space="preserve"> 〃</v>
          </cell>
        </row>
        <row r="95">
          <cell r="K95">
            <v>1260</v>
          </cell>
          <cell r="L95">
            <v>68040</v>
          </cell>
          <cell r="M95" t="str">
            <v xml:space="preserve"> 〃</v>
          </cell>
        </row>
        <row r="97">
          <cell r="K97">
            <v>1680</v>
          </cell>
          <cell r="L97">
            <v>154728</v>
          </cell>
          <cell r="M97" t="str">
            <v xml:space="preserve"> 〃</v>
          </cell>
        </row>
        <row r="99">
          <cell r="K99">
            <v>2190</v>
          </cell>
          <cell r="L99">
            <v>284700</v>
          </cell>
          <cell r="M99" t="str">
            <v xml:space="preserve"> 〃</v>
          </cell>
        </row>
        <row r="101">
          <cell r="K101">
            <v>2780</v>
          </cell>
          <cell r="L101">
            <v>241304</v>
          </cell>
          <cell r="M101" t="str">
            <v xml:space="preserve"> 〃</v>
          </cell>
        </row>
        <row r="109">
          <cell r="K109">
            <v>3520</v>
          </cell>
          <cell r="L109">
            <v>932800</v>
          </cell>
          <cell r="M109" t="str">
            <v xml:space="preserve"> M22</v>
          </cell>
        </row>
        <row r="113">
          <cell r="K113">
            <v>2420</v>
          </cell>
          <cell r="L113">
            <v>19118</v>
          </cell>
          <cell r="M113" t="str">
            <v xml:space="preserve"> M20</v>
          </cell>
        </row>
        <row r="115">
          <cell r="K115">
            <v>3070</v>
          </cell>
          <cell r="L115">
            <v>38682</v>
          </cell>
          <cell r="M115" t="str">
            <v xml:space="preserve"> 〃</v>
          </cell>
        </row>
        <row r="117">
          <cell r="K117">
            <v>5480</v>
          </cell>
          <cell r="L117">
            <v>3835.9999999999995</v>
          </cell>
          <cell r="M117" t="str">
            <v xml:space="preserve"> 〃</v>
          </cell>
        </row>
        <row r="119">
          <cell r="K119">
            <v>2880</v>
          </cell>
          <cell r="L119">
            <v>151200</v>
          </cell>
          <cell r="M119" t="str">
            <v xml:space="preserve"> 〃</v>
          </cell>
        </row>
        <row r="121">
          <cell r="K121">
            <v>3640</v>
          </cell>
          <cell r="L121">
            <v>301756</v>
          </cell>
          <cell r="M121" t="str">
            <v xml:space="preserve"> 〃</v>
          </cell>
        </row>
        <row r="123">
          <cell r="K123">
            <v>4550</v>
          </cell>
          <cell r="L123">
            <v>101010</v>
          </cell>
          <cell r="M123" t="str">
            <v xml:space="preserve"> 〃</v>
          </cell>
        </row>
        <row r="125">
          <cell r="K125">
            <v>5060</v>
          </cell>
          <cell r="L125">
            <v>344586</v>
          </cell>
          <cell r="M125" t="str">
            <v xml:space="preserve"> 〃</v>
          </cell>
        </row>
        <row r="127">
          <cell r="K127">
            <v>6500</v>
          </cell>
          <cell r="L127">
            <v>48100</v>
          </cell>
          <cell r="M127" t="str">
            <v xml:space="preserve"> 〃</v>
          </cell>
        </row>
        <row r="129">
          <cell r="K129">
            <v>9900</v>
          </cell>
          <cell r="L129">
            <v>51480</v>
          </cell>
          <cell r="M129" t="str">
            <v xml:space="preserve"> 〃</v>
          </cell>
        </row>
        <row r="131">
          <cell r="K131">
            <v>2060</v>
          </cell>
          <cell r="L131">
            <v>83224</v>
          </cell>
          <cell r="M131" t="str">
            <v xml:space="preserve"> 〃</v>
          </cell>
        </row>
        <row r="133">
          <cell r="K133">
            <v>2620</v>
          </cell>
          <cell r="L133">
            <v>72312</v>
          </cell>
          <cell r="M133" t="str">
            <v xml:space="preserve"> 〃</v>
          </cell>
        </row>
        <row r="135">
          <cell r="K135">
            <v>3290</v>
          </cell>
          <cell r="L135">
            <v>121071.99999999999</v>
          </cell>
          <cell r="M135" t="str">
            <v xml:space="preserve"> 〃</v>
          </cell>
        </row>
        <row r="137">
          <cell r="K137">
            <v>3650</v>
          </cell>
          <cell r="L137">
            <v>8030.0000000000009</v>
          </cell>
          <cell r="M137" t="str">
            <v xml:space="preserve"> 〃</v>
          </cell>
        </row>
        <row r="143">
          <cell r="K143">
            <v>4690</v>
          </cell>
          <cell r="L143">
            <v>262171</v>
          </cell>
          <cell r="M143" t="str">
            <v xml:space="preserve"> M20</v>
          </cell>
        </row>
        <row r="145">
          <cell r="K145">
            <v>6280</v>
          </cell>
          <cell r="L145">
            <v>327188</v>
          </cell>
          <cell r="M145" t="str">
            <v xml:space="preserve"> 〃</v>
          </cell>
        </row>
        <row r="147">
          <cell r="K147">
            <v>7190</v>
          </cell>
          <cell r="L147">
            <v>41702</v>
          </cell>
          <cell r="M147" t="str">
            <v xml:space="preserve"> 〃</v>
          </cell>
        </row>
        <row r="149">
          <cell r="K149">
            <v>2160</v>
          </cell>
          <cell r="L149">
            <v>43200</v>
          </cell>
          <cell r="M149" t="str">
            <v xml:space="preserve"> M23</v>
          </cell>
        </row>
        <row r="151">
          <cell r="K151">
            <v>2740</v>
          </cell>
          <cell r="L151">
            <v>93708.000000000015</v>
          </cell>
          <cell r="M151" t="str">
            <v xml:space="preserve"> 〃</v>
          </cell>
        </row>
        <row r="153">
          <cell r="K153">
            <v>2690</v>
          </cell>
          <cell r="L153">
            <v>179423</v>
          </cell>
          <cell r="M153" t="str">
            <v xml:space="preserve"> 〃</v>
          </cell>
        </row>
        <row r="155">
          <cell r="K155">
            <v>3410</v>
          </cell>
          <cell r="L155">
            <v>699050</v>
          </cell>
          <cell r="M155" t="str">
            <v xml:space="preserve"> 〃</v>
          </cell>
        </row>
        <row r="157">
          <cell r="K157">
            <v>4160</v>
          </cell>
          <cell r="L157">
            <v>168064</v>
          </cell>
          <cell r="M157" t="str">
            <v xml:space="preserve"> 〃</v>
          </cell>
        </row>
        <row r="159">
          <cell r="K159">
            <v>1860</v>
          </cell>
          <cell r="L159">
            <v>11160</v>
          </cell>
          <cell r="M159" t="str">
            <v xml:space="preserve"> 〃</v>
          </cell>
        </row>
        <row r="163">
          <cell r="K163">
            <v>2870</v>
          </cell>
          <cell r="L163">
            <v>37310</v>
          </cell>
          <cell r="M163" t="str">
            <v xml:space="preserve"> M43</v>
          </cell>
        </row>
        <row r="165">
          <cell r="K165">
            <v>3580</v>
          </cell>
          <cell r="L165">
            <v>14320</v>
          </cell>
          <cell r="M165" t="str">
            <v xml:space="preserve"> 〃</v>
          </cell>
        </row>
        <row r="167">
          <cell r="K167">
            <v>6380</v>
          </cell>
          <cell r="L167">
            <v>25520</v>
          </cell>
          <cell r="M167" t="str">
            <v xml:space="preserve"> 〃</v>
          </cell>
        </row>
        <row r="169">
          <cell r="K169">
            <v>9400</v>
          </cell>
          <cell r="L169">
            <v>37600</v>
          </cell>
          <cell r="M169" t="str">
            <v xml:space="preserve"> 〃</v>
          </cell>
        </row>
        <row r="171">
          <cell r="K171">
            <v>21600</v>
          </cell>
          <cell r="L171">
            <v>21600</v>
          </cell>
          <cell r="M171" t="str">
            <v xml:space="preserve"> M44</v>
          </cell>
        </row>
        <row r="179">
          <cell r="K179">
            <v>2560</v>
          </cell>
          <cell r="L179">
            <v>30720</v>
          </cell>
          <cell r="M179" t="str">
            <v xml:space="preserve"> M40</v>
          </cell>
        </row>
        <row r="181">
          <cell r="K181">
            <v>3140</v>
          </cell>
          <cell r="L181">
            <v>40820</v>
          </cell>
          <cell r="M181" t="str">
            <v xml:space="preserve"> 〃</v>
          </cell>
        </row>
        <row r="183">
          <cell r="K183">
            <v>4540</v>
          </cell>
          <cell r="L183">
            <v>13620</v>
          </cell>
          <cell r="M183" t="str">
            <v xml:space="preserve"> 〃</v>
          </cell>
        </row>
        <row r="185">
          <cell r="K185">
            <v>5710</v>
          </cell>
          <cell r="L185">
            <v>5710</v>
          </cell>
          <cell r="M185" t="str">
            <v xml:space="preserve"> 〃</v>
          </cell>
        </row>
        <row r="187">
          <cell r="K187">
            <v>7830</v>
          </cell>
          <cell r="L187">
            <v>172260</v>
          </cell>
          <cell r="M187" t="str">
            <v xml:space="preserve"> 〃</v>
          </cell>
        </row>
        <row r="189">
          <cell r="K189">
            <v>13900</v>
          </cell>
          <cell r="L189">
            <v>83400</v>
          </cell>
          <cell r="M189" t="str">
            <v xml:space="preserve"> 〃</v>
          </cell>
        </row>
        <row r="191">
          <cell r="K191">
            <v>16400</v>
          </cell>
          <cell r="L191">
            <v>32800</v>
          </cell>
          <cell r="M191" t="str">
            <v xml:space="preserve"> 〃</v>
          </cell>
        </row>
        <row r="195">
          <cell r="K195">
            <v>5800</v>
          </cell>
          <cell r="L195">
            <v>11600</v>
          </cell>
          <cell r="M195" t="str">
            <v xml:space="preserve"> M58</v>
          </cell>
        </row>
        <row r="197">
          <cell r="K197">
            <v>24900</v>
          </cell>
          <cell r="L197">
            <v>49800</v>
          </cell>
          <cell r="M197" t="str">
            <v xml:space="preserve"> 〃</v>
          </cell>
        </row>
        <row r="199">
          <cell r="K199">
            <v>28600</v>
          </cell>
          <cell r="L199">
            <v>28600</v>
          </cell>
          <cell r="M199" t="str">
            <v xml:space="preserve"> 〃</v>
          </cell>
        </row>
        <row r="203">
          <cell r="K203">
            <v>17700</v>
          </cell>
          <cell r="L203">
            <v>230100</v>
          </cell>
          <cell r="M203" t="str">
            <v xml:space="preserve"> M160</v>
          </cell>
        </row>
        <row r="205">
          <cell r="K205">
            <v>24100</v>
          </cell>
          <cell r="L205">
            <v>168700</v>
          </cell>
          <cell r="M205" t="str">
            <v xml:space="preserve">  〃</v>
          </cell>
        </row>
        <row r="207">
          <cell r="K207">
            <v>41400</v>
          </cell>
          <cell r="L207">
            <v>165600</v>
          </cell>
          <cell r="M207" t="str">
            <v xml:space="preserve">  〃</v>
          </cell>
        </row>
        <row r="213">
          <cell r="K213">
            <v>14700</v>
          </cell>
          <cell r="L213">
            <v>14700</v>
          </cell>
          <cell r="M213" t="str">
            <v xml:space="preserve"> M151</v>
          </cell>
        </row>
        <row r="215">
          <cell r="K215">
            <v>16300</v>
          </cell>
          <cell r="L215">
            <v>32600</v>
          </cell>
          <cell r="M215" t="str">
            <v xml:space="preserve">  〃</v>
          </cell>
        </row>
        <row r="217">
          <cell r="K217">
            <v>8560</v>
          </cell>
          <cell r="L217">
            <v>17120</v>
          </cell>
          <cell r="M217" t="str">
            <v xml:space="preserve"> M53</v>
          </cell>
        </row>
        <row r="219">
          <cell r="K219">
            <v>14900</v>
          </cell>
          <cell r="L219">
            <v>29800</v>
          </cell>
          <cell r="M219" t="str">
            <v xml:space="preserve"> 〃</v>
          </cell>
        </row>
        <row r="223">
          <cell r="L223">
            <v>271000</v>
          </cell>
          <cell r="M223" t="str">
            <v xml:space="preserve"> 代価書(M) 1</v>
          </cell>
        </row>
        <row r="225">
          <cell r="L225">
            <v>1750000</v>
          </cell>
          <cell r="M225" t="str">
            <v xml:space="preserve"> 　　〃　　2</v>
          </cell>
        </row>
        <row r="227">
          <cell r="L227">
            <v>14100</v>
          </cell>
          <cell r="M227" t="str">
            <v xml:space="preserve"> 　　〃　　3</v>
          </cell>
        </row>
        <row r="229">
          <cell r="L229">
            <v>255000</v>
          </cell>
          <cell r="M229" t="str">
            <v xml:space="preserve"> 　　〃　　4</v>
          </cell>
        </row>
        <row r="231">
          <cell r="L231">
            <v>999000</v>
          </cell>
          <cell r="M231" t="str">
            <v xml:space="preserve"> 　　〃　　5</v>
          </cell>
        </row>
        <row r="233">
          <cell r="L233">
            <v>1830000</v>
          </cell>
          <cell r="M233" t="str">
            <v xml:space="preserve"> 　　〃　　6</v>
          </cell>
        </row>
        <row r="241">
          <cell r="L241">
            <v>16778898</v>
          </cell>
        </row>
        <row r="251">
          <cell r="K251">
            <v>4690</v>
          </cell>
          <cell r="L251">
            <v>5628</v>
          </cell>
          <cell r="M251" t="str">
            <v xml:space="preserve"> M20</v>
          </cell>
        </row>
        <row r="253">
          <cell r="K253">
            <v>2430</v>
          </cell>
          <cell r="L253">
            <v>2430</v>
          </cell>
          <cell r="M253" t="str">
            <v xml:space="preserve"> M28</v>
          </cell>
        </row>
        <row r="255">
          <cell r="K255">
            <v>5070</v>
          </cell>
          <cell r="L255">
            <v>49686</v>
          </cell>
          <cell r="M255" t="str">
            <v xml:space="preserve"> 〃</v>
          </cell>
        </row>
        <row r="257">
          <cell r="K257">
            <v>14200</v>
          </cell>
          <cell r="L257">
            <v>78100</v>
          </cell>
          <cell r="M257" t="str">
            <v xml:space="preserve"> 〃</v>
          </cell>
        </row>
        <row r="261">
          <cell r="K261">
            <v>7830</v>
          </cell>
          <cell r="L261">
            <v>15660</v>
          </cell>
          <cell r="M261" t="str">
            <v xml:space="preserve"> M40</v>
          </cell>
        </row>
        <row r="263">
          <cell r="K263">
            <v>7980</v>
          </cell>
          <cell r="L263">
            <v>15960</v>
          </cell>
          <cell r="M263" t="str">
            <v xml:space="preserve"> M156</v>
          </cell>
        </row>
        <row r="267">
          <cell r="L267">
            <v>30700</v>
          </cell>
          <cell r="M267" t="str">
            <v xml:space="preserve"> 代価書(M) 7</v>
          </cell>
        </row>
        <row r="277">
          <cell r="L277">
            <v>198164</v>
          </cell>
        </row>
        <row r="285">
          <cell r="K285">
            <v>29100</v>
          </cell>
          <cell r="L285">
            <v>116400</v>
          </cell>
          <cell r="M285" t="str">
            <v xml:space="preserve"> メーカー比較表</v>
          </cell>
        </row>
        <row r="287">
          <cell r="K287">
            <v>26400</v>
          </cell>
          <cell r="L287">
            <v>1980000</v>
          </cell>
          <cell r="M287" t="str">
            <v xml:space="preserve"> 　　　〃</v>
          </cell>
        </row>
        <row r="289">
          <cell r="K289">
            <v>9570</v>
          </cell>
          <cell r="L289">
            <v>459360</v>
          </cell>
          <cell r="M289" t="str">
            <v xml:space="preserve"> 　　　〃</v>
          </cell>
        </row>
        <row r="291">
          <cell r="K291">
            <v>9570</v>
          </cell>
          <cell r="L291">
            <v>28710</v>
          </cell>
          <cell r="M291" t="str">
            <v xml:space="preserve"> 　　　〃</v>
          </cell>
        </row>
        <row r="293">
          <cell r="K293">
            <v>5220</v>
          </cell>
          <cell r="L293">
            <v>73080</v>
          </cell>
          <cell r="M293" t="str">
            <v xml:space="preserve"> 　　　〃</v>
          </cell>
        </row>
        <row r="295">
          <cell r="K295">
            <v>3420</v>
          </cell>
          <cell r="L295">
            <v>3420</v>
          </cell>
          <cell r="M295" t="str">
            <v xml:space="preserve"> 　　　〃</v>
          </cell>
        </row>
        <row r="297">
          <cell r="K297">
            <v>2580</v>
          </cell>
          <cell r="L297">
            <v>30960</v>
          </cell>
          <cell r="M297" t="str">
            <v xml:space="preserve"> 　　　〃</v>
          </cell>
        </row>
        <row r="299">
          <cell r="K299">
            <v>3730</v>
          </cell>
          <cell r="L299">
            <v>63410</v>
          </cell>
          <cell r="M299" t="str">
            <v xml:space="preserve"> 　　　〃</v>
          </cell>
        </row>
        <row r="301">
          <cell r="K301">
            <v>3860</v>
          </cell>
          <cell r="L301">
            <v>455480</v>
          </cell>
          <cell r="M301" t="str">
            <v xml:space="preserve"> 　　　〃</v>
          </cell>
        </row>
        <row r="303">
          <cell r="K303">
            <v>4580</v>
          </cell>
          <cell r="L303">
            <v>4580</v>
          </cell>
          <cell r="M303" t="str">
            <v xml:space="preserve"> 　　　〃</v>
          </cell>
        </row>
        <row r="305">
          <cell r="K305">
            <v>5700</v>
          </cell>
          <cell r="L305">
            <v>222300</v>
          </cell>
          <cell r="M305" t="str">
            <v xml:space="preserve"> 　　　〃</v>
          </cell>
        </row>
        <row r="307">
          <cell r="K307">
            <v>3060</v>
          </cell>
          <cell r="L307">
            <v>33660</v>
          </cell>
          <cell r="M307" t="str">
            <v xml:space="preserve"> 　　　〃</v>
          </cell>
        </row>
        <row r="309">
          <cell r="K309">
            <v>4300</v>
          </cell>
          <cell r="L309">
            <v>197800</v>
          </cell>
          <cell r="M309" t="str">
            <v xml:space="preserve"> 　　　〃</v>
          </cell>
        </row>
        <row r="311">
          <cell r="K311">
            <v>9460</v>
          </cell>
          <cell r="L311">
            <v>75680</v>
          </cell>
          <cell r="M311" t="str">
            <v xml:space="preserve"> 　　　〃</v>
          </cell>
        </row>
        <row r="319">
          <cell r="K319">
            <v>7860</v>
          </cell>
          <cell r="L319">
            <v>62880</v>
          </cell>
          <cell r="M319" t="str">
            <v xml:space="preserve"> M149</v>
          </cell>
        </row>
        <row r="321">
          <cell r="K321">
            <v>8120</v>
          </cell>
          <cell r="L321">
            <v>8120</v>
          </cell>
        </row>
        <row r="323">
          <cell r="K323">
            <v>6330</v>
          </cell>
          <cell r="L323">
            <v>44310</v>
          </cell>
          <cell r="M323" t="str">
            <v xml:space="preserve"> M149</v>
          </cell>
        </row>
        <row r="325">
          <cell r="K325">
            <v>62500</v>
          </cell>
          <cell r="L325">
            <v>250000</v>
          </cell>
          <cell r="M325" t="str">
            <v xml:space="preserve"> メーカー比較表</v>
          </cell>
        </row>
        <row r="327">
          <cell r="K327">
            <v>63300</v>
          </cell>
          <cell r="L327">
            <v>63300</v>
          </cell>
          <cell r="M327" t="str">
            <v xml:space="preserve"> 　　　〃</v>
          </cell>
        </row>
        <row r="331">
          <cell r="K331">
            <v>950</v>
          </cell>
          <cell r="L331">
            <v>47310</v>
          </cell>
          <cell r="M331" t="str">
            <v xml:space="preserve"> M28</v>
          </cell>
        </row>
        <row r="334">
          <cell r="M334" t="str">
            <v xml:space="preserve"> メーカー 12,000×0.8</v>
          </cell>
        </row>
        <row r="335">
          <cell r="L335">
            <v>489000</v>
          </cell>
          <cell r="M335" t="str">
            <v xml:space="preserve"> ×51＝489,600</v>
          </cell>
        </row>
        <row r="347">
          <cell r="L347">
            <v>964920</v>
          </cell>
        </row>
        <row r="355">
          <cell r="K355">
            <v>264000</v>
          </cell>
          <cell r="L355">
            <v>264000</v>
          </cell>
          <cell r="M355" t="str">
            <v xml:space="preserve"> メーカー比較表</v>
          </cell>
        </row>
        <row r="359">
          <cell r="K359">
            <v>1130000</v>
          </cell>
          <cell r="L359">
            <v>1130000</v>
          </cell>
          <cell r="M359" t="str">
            <v xml:space="preserve"> 　　　〃</v>
          </cell>
        </row>
        <row r="363">
          <cell r="L363">
            <v>7390</v>
          </cell>
          <cell r="M363" t="str">
            <v xml:space="preserve"> 代価書(M) 8</v>
          </cell>
        </row>
        <row r="365">
          <cell r="L365">
            <v>72200</v>
          </cell>
          <cell r="M365" t="str">
            <v xml:space="preserve"> M98</v>
          </cell>
        </row>
        <row r="366">
          <cell r="M366" t="str">
            <v xml:space="preserve"> A53　3.4㎡×3,070</v>
          </cell>
        </row>
        <row r="367">
          <cell r="L367">
            <v>10400</v>
          </cell>
          <cell r="M367" t="str">
            <v xml:space="preserve"> ＝10,438</v>
          </cell>
        </row>
        <row r="369">
          <cell r="K369">
            <v>4900</v>
          </cell>
          <cell r="L369">
            <v>36750</v>
          </cell>
          <cell r="M369" t="str">
            <v xml:space="preserve"> M37</v>
          </cell>
        </row>
        <row r="371">
          <cell r="K371">
            <v>4550</v>
          </cell>
          <cell r="L371">
            <v>12740</v>
          </cell>
          <cell r="M371" t="str">
            <v xml:space="preserve"> 〃</v>
          </cell>
        </row>
        <row r="373">
          <cell r="K373">
            <v>5790</v>
          </cell>
          <cell r="L373">
            <v>64847.999999999993</v>
          </cell>
          <cell r="M373" t="str">
            <v xml:space="preserve"> 〃</v>
          </cell>
        </row>
        <row r="375">
          <cell r="K375">
            <v>7650</v>
          </cell>
          <cell r="L375">
            <v>26010</v>
          </cell>
          <cell r="M375" t="str">
            <v xml:space="preserve"> 〃</v>
          </cell>
        </row>
        <row r="377">
          <cell r="K377">
            <v>1870</v>
          </cell>
          <cell r="L377">
            <v>1496</v>
          </cell>
          <cell r="M377" t="str">
            <v xml:space="preserve"> 〃</v>
          </cell>
        </row>
        <row r="379">
          <cell r="K379">
            <v>4130</v>
          </cell>
          <cell r="L379">
            <v>69797</v>
          </cell>
          <cell r="M379" t="str">
            <v xml:space="preserve"> 〃</v>
          </cell>
        </row>
        <row r="381">
          <cell r="K381">
            <v>5490</v>
          </cell>
          <cell r="L381">
            <v>6039.0000000000009</v>
          </cell>
          <cell r="M381" t="str">
            <v xml:space="preserve"> 〃</v>
          </cell>
        </row>
        <row r="389">
          <cell r="K389">
            <v>3940</v>
          </cell>
          <cell r="L389">
            <v>508260</v>
          </cell>
          <cell r="M389" t="str">
            <v xml:space="preserve"> M40</v>
          </cell>
        </row>
        <row r="391">
          <cell r="K391">
            <v>5220</v>
          </cell>
          <cell r="L391">
            <v>302760</v>
          </cell>
          <cell r="M391" t="str">
            <v xml:space="preserve"> 〃</v>
          </cell>
        </row>
        <row r="393">
          <cell r="K393">
            <v>5220</v>
          </cell>
          <cell r="L393">
            <v>9396</v>
          </cell>
          <cell r="M393" t="str">
            <v xml:space="preserve"> 〃  (地中相当)</v>
          </cell>
        </row>
        <row r="397">
          <cell r="K397">
            <v>3080</v>
          </cell>
          <cell r="L397">
            <v>6160</v>
          </cell>
          <cell r="M397" t="str">
            <v xml:space="preserve"> M40</v>
          </cell>
        </row>
        <row r="399">
          <cell r="K399">
            <v>9800</v>
          </cell>
          <cell r="L399">
            <v>9800</v>
          </cell>
          <cell r="M399" t="str">
            <v xml:space="preserve"> 〃</v>
          </cell>
        </row>
        <row r="401">
          <cell r="K401">
            <v>9110</v>
          </cell>
          <cell r="L401">
            <v>9110</v>
          </cell>
          <cell r="M401" t="str">
            <v xml:space="preserve"> M47</v>
          </cell>
        </row>
        <row r="403">
          <cell r="K403">
            <v>15200</v>
          </cell>
          <cell r="L403">
            <v>15200</v>
          </cell>
          <cell r="M403" t="str">
            <v xml:space="preserve"> M48</v>
          </cell>
        </row>
        <row r="405">
          <cell r="K405">
            <v>14900</v>
          </cell>
          <cell r="L405">
            <v>14900</v>
          </cell>
          <cell r="M405" t="str">
            <v xml:space="preserve"> M165</v>
          </cell>
        </row>
        <row r="407">
          <cell r="K407">
            <v>8560</v>
          </cell>
          <cell r="L407">
            <v>8560</v>
          </cell>
          <cell r="M407" t="str">
            <v xml:space="preserve"> M53</v>
          </cell>
        </row>
        <row r="409">
          <cell r="K409">
            <v>10700</v>
          </cell>
          <cell r="L409">
            <v>10700</v>
          </cell>
          <cell r="M409" t="str">
            <v xml:space="preserve"> M58</v>
          </cell>
        </row>
        <row r="411">
          <cell r="K411">
            <v>16700</v>
          </cell>
          <cell r="L411">
            <v>16700</v>
          </cell>
          <cell r="M411" t="str">
            <v xml:space="preserve"> 〃</v>
          </cell>
        </row>
        <row r="423">
          <cell r="L423">
            <v>57200</v>
          </cell>
          <cell r="M423" t="str">
            <v xml:space="preserve"> 代価書(M) 9</v>
          </cell>
        </row>
        <row r="425">
          <cell r="L425">
            <v>87000</v>
          </cell>
          <cell r="M425" t="str">
            <v xml:space="preserve"> 　　〃　　10</v>
          </cell>
        </row>
        <row r="427">
          <cell r="L427">
            <v>19500</v>
          </cell>
          <cell r="M427" t="str">
            <v xml:space="preserve"> 　　〃　　11</v>
          </cell>
        </row>
        <row r="429">
          <cell r="L429">
            <v>17100</v>
          </cell>
          <cell r="M429" t="str">
            <v xml:space="preserve"> 　　〃　　12</v>
          </cell>
        </row>
        <row r="431">
          <cell r="L431">
            <v>345000</v>
          </cell>
          <cell r="M431" t="str">
            <v xml:space="preserve"> 　　〃　　13</v>
          </cell>
        </row>
        <row r="433">
          <cell r="L433">
            <v>612000</v>
          </cell>
          <cell r="M433" t="str">
            <v xml:space="preserve"> 　　〃　　14</v>
          </cell>
        </row>
        <row r="451">
          <cell r="L451">
            <v>3751016</v>
          </cell>
        </row>
        <row r="461">
          <cell r="L461">
            <v>446000</v>
          </cell>
          <cell r="M461" t="str">
            <v xml:space="preserve"> 撤去内訳書 1</v>
          </cell>
        </row>
        <row r="463">
          <cell r="L463">
            <v>332000</v>
          </cell>
          <cell r="M463" t="str">
            <v xml:space="preserve"> 　　〃　　 2</v>
          </cell>
        </row>
        <row r="465">
          <cell r="L465">
            <v>350000</v>
          </cell>
          <cell r="M465" t="str">
            <v xml:space="preserve"> 　　〃　　 3</v>
          </cell>
        </row>
        <row r="467">
          <cell r="L467">
            <v>136000</v>
          </cell>
          <cell r="M467" t="str">
            <v xml:space="preserve"> 　　〃　　 4</v>
          </cell>
        </row>
        <row r="469">
          <cell r="L469">
            <v>50800</v>
          </cell>
          <cell r="M469" t="str">
            <v xml:space="preserve"> 　　〃　　 5</v>
          </cell>
        </row>
        <row r="487">
          <cell r="L487">
            <v>1314800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代価書"/>
      <sheetName val="撤去明細書"/>
      <sheetName val="複合単価表"/>
      <sheetName val="メーカー比較表"/>
      <sheetName val="桝単価表"/>
      <sheetName val="設計書(M)"/>
    </sheetNames>
    <sheetDataSet>
      <sheetData sheetId="0" refreshError="1">
        <row r="10">
          <cell r="J10">
            <v>3114162</v>
          </cell>
        </row>
        <row r="12">
          <cell r="J12">
            <v>1538142</v>
          </cell>
        </row>
        <row r="14">
          <cell r="J14">
            <v>4386120</v>
          </cell>
        </row>
        <row r="16">
          <cell r="J16">
            <v>291196</v>
          </cell>
        </row>
        <row r="18">
          <cell r="J18">
            <v>340800</v>
          </cell>
        </row>
        <row r="20">
          <cell r="J20">
            <v>41382</v>
          </cell>
        </row>
        <row r="22">
          <cell r="J22">
            <v>9711802</v>
          </cell>
        </row>
        <row r="43">
          <cell r="I43">
            <v>976000</v>
          </cell>
          <cell r="J43">
            <v>976000</v>
          </cell>
          <cell r="K43" t="str">
            <v xml:space="preserve"> メーカー比較表</v>
          </cell>
        </row>
        <row r="45">
          <cell r="J45">
            <v>37200</v>
          </cell>
          <cell r="K45" t="str">
            <v xml:space="preserve"> 代価書 1</v>
          </cell>
        </row>
        <row r="47">
          <cell r="J47">
            <v>49100</v>
          </cell>
          <cell r="K47" t="str">
            <v xml:space="preserve"> 　〃　 2</v>
          </cell>
        </row>
        <row r="51">
          <cell r="I51">
            <v>597000</v>
          </cell>
          <cell r="J51">
            <v>597000</v>
          </cell>
          <cell r="K51" t="str">
            <v xml:space="preserve"> メーカー比較表</v>
          </cell>
        </row>
        <row r="53">
          <cell r="J53">
            <v>24000</v>
          </cell>
          <cell r="K53" t="str">
            <v xml:space="preserve"> 18,500×1.1×1.18人＝24,013</v>
          </cell>
        </row>
        <row r="55">
          <cell r="J55">
            <v>6830</v>
          </cell>
          <cell r="K55" t="str">
            <v xml:space="preserve"> 代価書 3</v>
          </cell>
        </row>
        <row r="59">
          <cell r="I59">
            <v>1060</v>
          </cell>
          <cell r="J59">
            <v>25228</v>
          </cell>
          <cell r="K59" t="str">
            <v xml:space="preserve"> 複合単価表</v>
          </cell>
        </row>
        <row r="61">
          <cell r="I61">
            <v>1330</v>
          </cell>
          <cell r="J61">
            <v>40033</v>
          </cell>
          <cell r="K61" t="str">
            <v xml:space="preserve"> 　　〃</v>
          </cell>
        </row>
        <row r="63">
          <cell r="I63">
            <v>3310</v>
          </cell>
          <cell r="J63">
            <v>119822.00000000001</v>
          </cell>
          <cell r="K63" t="str">
            <v xml:space="preserve"> 　　〃</v>
          </cell>
        </row>
        <row r="65">
          <cell r="I65">
            <v>4190</v>
          </cell>
          <cell r="J65">
            <v>69135</v>
          </cell>
          <cell r="K65" t="str">
            <v xml:space="preserve"> 　　〃</v>
          </cell>
        </row>
        <row r="67">
          <cell r="I67">
            <v>5810</v>
          </cell>
          <cell r="J67">
            <v>11039</v>
          </cell>
          <cell r="K67" t="str">
            <v xml:space="preserve"> 　　〃</v>
          </cell>
        </row>
        <row r="69">
          <cell r="I69">
            <v>9910</v>
          </cell>
          <cell r="J69">
            <v>14865</v>
          </cell>
          <cell r="K69" t="str">
            <v xml:space="preserve"> 　　〃</v>
          </cell>
        </row>
        <row r="76">
          <cell r="I76">
            <v>2780</v>
          </cell>
          <cell r="J76">
            <v>31414.000000000004</v>
          </cell>
          <cell r="K76" t="str">
            <v xml:space="preserve"> 複合単価表</v>
          </cell>
        </row>
        <row r="78">
          <cell r="I78">
            <v>3520</v>
          </cell>
          <cell r="J78">
            <v>13728</v>
          </cell>
          <cell r="K78" t="str">
            <v xml:space="preserve"> 　　〃</v>
          </cell>
        </row>
        <row r="80">
          <cell r="I80">
            <v>4900</v>
          </cell>
          <cell r="J80">
            <v>33320</v>
          </cell>
          <cell r="K80" t="str">
            <v xml:space="preserve"> 　　〃</v>
          </cell>
        </row>
        <row r="82">
          <cell r="I82">
            <v>6280</v>
          </cell>
          <cell r="J82">
            <v>6280</v>
          </cell>
          <cell r="K82" t="str">
            <v xml:space="preserve"> 　　〃</v>
          </cell>
        </row>
        <row r="84">
          <cell r="I84">
            <v>8370</v>
          </cell>
          <cell r="J84">
            <v>24273</v>
          </cell>
          <cell r="K84" t="str">
            <v xml:space="preserve"> 　　〃</v>
          </cell>
        </row>
        <row r="86">
          <cell r="I86">
            <v>3010</v>
          </cell>
          <cell r="J86">
            <v>13545</v>
          </cell>
          <cell r="K86" t="str">
            <v xml:space="preserve"> 　　〃</v>
          </cell>
        </row>
        <row r="88">
          <cell r="I88">
            <v>5370</v>
          </cell>
          <cell r="J88">
            <v>6981</v>
          </cell>
          <cell r="K88" t="str">
            <v xml:space="preserve"> 　　〃</v>
          </cell>
        </row>
        <row r="90">
          <cell r="I90">
            <v>7180</v>
          </cell>
          <cell r="J90">
            <v>28002</v>
          </cell>
          <cell r="K90" t="str">
            <v xml:space="preserve"> 　　〃</v>
          </cell>
        </row>
        <row r="92">
          <cell r="I92">
            <v>3640</v>
          </cell>
          <cell r="J92">
            <v>92456</v>
          </cell>
          <cell r="K92" t="str">
            <v xml:space="preserve"> 　　〃</v>
          </cell>
        </row>
        <row r="94">
          <cell r="I94">
            <v>4530</v>
          </cell>
          <cell r="J94">
            <v>28539</v>
          </cell>
          <cell r="K94" t="str">
            <v xml:space="preserve"> 　　〃</v>
          </cell>
        </row>
        <row r="96">
          <cell r="I96">
            <v>5620</v>
          </cell>
          <cell r="J96">
            <v>29786</v>
          </cell>
          <cell r="K96" t="str">
            <v xml:space="preserve"> 　　〃</v>
          </cell>
        </row>
        <row r="98">
          <cell r="I98">
            <v>6220</v>
          </cell>
          <cell r="J98">
            <v>5598</v>
          </cell>
          <cell r="K98" t="str">
            <v xml:space="preserve"> 　　〃</v>
          </cell>
        </row>
        <row r="100">
          <cell r="I100">
            <v>7930</v>
          </cell>
          <cell r="J100">
            <v>3965</v>
          </cell>
          <cell r="K100" t="str">
            <v xml:space="preserve"> 　　〃</v>
          </cell>
        </row>
        <row r="102">
          <cell r="I102">
            <v>2350</v>
          </cell>
          <cell r="J102">
            <v>9870</v>
          </cell>
          <cell r="K102" t="str">
            <v xml:space="preserve"> 　　〃</v>
          </cell>
        </row>
        <row r="104">
          <cell r="I104">
            <v>2910</v>
          </cell>
          <cell r="J104">
            <v>17460</v>
          </cell>
          <cell r="K104" t="str">
            <v xml:space="preserve"> 　　〃</v>
          </cell>
        </row>
        <row r="111">
          <cell r="I111">
            <v>2810</v>
          </cell>
          <cell r="J111">
            <v>1405</v>
          </cell>
          <cell r="K111" t="str">
            <v xml:space="preserve"> 複合単価表</v>
          </cell>
        </row>
        <row r="113">
          <cell r="I113">
            <v>5860</v>
          </cell>
          <cell r="J113">
            <v>16408</v>
          </cell>
          <cell r="K113" t="str">
            <v xml:space="preserve"> 　　〃</v>
          </cell>
        </row>
        <row r="117">
          <cell r="I117">
            <v>3670</v>
          </cell>
          <cell r="J117">
            <v>3670</v>
          </cell>
          <cell r="K117" t="str">
            <v xml:space="preserve"> 複合単価表</v>
          </cell>
        </row>
        <row r="119">
          <cell r="I119">
            <v>4690</v>
          </cell>
          <cell r="J119">
            <v>14070</v>
          </cell>
          <cell r="K119" t="str">
            <v xml:space="preserve"> 　　〃</v>
          </cell>
        </row>
        <row r="121">
          <cell r="I121">
            <v>3010</v>
          </cell>
          <cell r="J121">
            <v>6020</v>
          </cell>
          <cell r="K121" t="str">
            <v xml:space="preserve"> 　　〃</v>
          </cell>
        </row>
        <row r="123">
          <cell r="I123">
            <v>6860</v>
          </cell>
          <cell r="J123">
            <v>20580</v>
          </cell>
          <cell r="K123" t="str">
            <v xml:space="preserve"> 　　〃</v>
          </cell>
        </row>
        <row r="125">
          <cell r="I125">
            <v>9670</v>
          </cell>
          <cell r="J125">
            <v>19340</v>
          </cell>
          <cell r="K125" t="str">
            <v xml:space="preserve"> 　　〃</v>
          </cell>
        </row>
        <row r="127">
          <cell r="I127">
            <v>30800</v>
          </cell>
          <cell r="J127">
            <v>30800</v>
          </cell>
          <cell r="K127" t="str">
            <v xml:space="preserve"> 　　〃</v>
          </cell>
        </row>
        <row r="129">
          <cell r="I129">
            <v>12600</v>
          </cell>
          <cell r="J129">
            <v>25200</v>
          </cell>
          <cell r="K129" t="str">
            <v xml:space="preserve"> 　　〃</v>
          </cell>
        </row>
        <row r="131">
          <cell r="I131">
            <v>6600</v>
          </cell>
          <cell r="J131">
            <v>19800</v>
          </cell>
          <cell r="K131" t="str">
            <v xml:space="preserve"> 　　〃</v>
          </cell>
        </row>
        <row r="133">
          <cell r="I133">
            <v>9490</v>
          </cell>
          <cell r="J133">
            <v>9490</v>
          </cell>
          <cell r="K133" t="str">
            <v xml:space="preserve"> 　　〃</v>
          </cell>
        </row>
        <row r="135">
          <cell r="I135">
            <v>12400</v>
          </cell>
          <cell r="J135">
            <v>37200</v>
          </cell>
          <cell r="K135" t="str">
            <v xml:space="preserve"> 　　〃</v>
          </cell>
        </row>
        <row r="137">
          <cell r="I137">
            <v>11000</v>
          </cell>
          <cell r="J137">
            <v>11000</v>
          </cell>
          <cell r="K137" t="str">
            <v xml:space="preserve"> 　　〃</v>
          </cell>
        </row>
        <row r="139">
          <cell r="I139">
            <v>20400</v>
          </cell>
          <cell r="J139">
            <v>20400</v>
          </cell>
          <cell r="K139" t="str">
            <v xml:space="preserve"> 　　〃</v>
          </cell>
        </row>
        <row r="146">
          <cell r="I146">
            <v>9150</v>
          </cell>
          <cell r="J146">
            <v>9150</v>
          </cell>
          <cell r="K146" t="str">
            <v xml:space="preserve"> 複合単価表</v>
          </cell>
        </row>
        <row r="148">
          <cell r="I148">
            <v>17800</v>
          </cell>
          <cell r="J148">
            <v>17800</v>
          </cell>
          <cell r="K148" t="str">
            <v xml:space="preserve"> 　　〃</v>
          </cell>
        </row>
        <row r="152">
          <cell r="J152">
            <v>63300</v>
          </cell>
          <cell r="K152" t="str">
            <v xml:space="preserve"> メーカー比較表</v>
          </cell>
        </row>
        <row r="154">
          <cell r="J154">
            <v>366000</v>
          </cell>
          <cell r="K154" t="str">
            <v xml:space="preserve"> 代価書 4</v>
          </cell>
        </row>
        <row r="156">
          <cell r="J156">
            <v>7800</v>
          </cell>
          <cell r="K156" t="str">
            <v xml:space="preserve"> 　〃　 5</v>
          </cell>
        </row>
        <row r="160">
          <cell r="I160">
            <v>270</v>
          </cell>
          <cell r="J160">
            <v>14553</v>
          </cell>
          <cell r="K160" t="str">
            <v xml:space="preserve"> 複合単価表</v>
          </cell>
        </row>
        <row r="162">
          <cell r="I162">
            <v>5420</v>
          </cell>
          <cell r="J162">
            <v>21680</v>
          </cell>
          <cell r="K162" t="str">
            <v xml:space="preserve"> 　　〃</v>
          </cell>
        </row>
        <row r="164">
          <cell r="I164">
            <v>850</v>
          </cell>
          <cell r="J164">
            <v>7905.0000000000009</v>
          </cell>
          <cell r="K164" t="str">
            <v xml:space="preserve"> 物 744</v>
          </cell>
        </row>
        <row r="166">
          <cell r="I166">
            <v>680</v>
          </cell>
          <cell r="J166">
            <v>2652</v>
          </cell>
          <cell r="K166" t="str">
            <v xml:space="preserve"> 　〃</v>
          </cell>
        </row>
        <row r="168">
          <cell r="I168">
            <v>6050</v>
          </cell>
          <cell r="J168">
            <v>32065</v>
          </cell>
          <cell r="K168" t="str">
            <v xml:space="preserve"> 物 745</v>
          </cell>
        </row>
        <row r="170">
          <cell r="I170">
            <v>3850</v>
          </cell>
          <cell r="J170">
            <v>20405</v>
          </cell>
          <cell r="K170" t="str">
            <v xml:space="preserve"> 物 744</v>
          </cell>
        </row>
        <row r="174">
          <cell r="J174">
            <v>3114162</v>
          </cell>
        </row>
        <row r="183">
          <cell r="I183">
            <v>3480</v>
          </cell>
          <cell r="J183">
            <v>4524</v>
          </cell>
          <cell r="K183" t="str">
            <v xml:space="preserve"> 複合単価表</v>
          </cell>
        </row>
        <row r="185">
          <cell r="I185">
            <v>4650</v>
          </cell>
          <cell r="J185">
            <v>24180</v>
          </cell>
          <cell r="K185" t="str">
            <v xml:space="preserve"> 　　〃</v>
          </cell>
        </row>
        <row r="187">
          <cell r="I187">
            <v>2230</v>
          </cell>
          <cell r="J187">
            <v>3345</v>
          </cell>
          <cell r="K187" t="str">
            <v xml:space="preserve"> 　　〃</v>
          </cell>
        </row>
        <row r="189">
          <cell r="I189">
            <v>3080</v>
          </cell>
          <cell r="J189">
            <v>69608</v>
          </cell>
          <cell r="K189" t="str">
            <v xml:space="preserve"> 　　〃</v>
          </cell>
        </row>
        <row r="191">
          <cell r="I191">
            <v>3980</v>
          </cell>
          <cell r="J191">
            <v>213328</v>
          </cell>
          <cell r="K191" t="str">
            <v xml:space="preserve"> 　　〃</v>
          </cell>
        </row>
        <row r="193">
          <cell r="I193">
            <v>5070</v>
          </cell>
          <cell r="J193">
            <v>145002</v>
          </cell>
          <cell r="K193" t="str">
            <v xml:space="preserve"> 　　〃</v>
          </cell>
        </row>
        <row r="195">
          <cell r="I195">
            <v>6180</v>
          </cell>
          <cell r="J195">
            <v>95790</v>
          </cell>
          <cell r="K195" t="str">
            <v xml:space="preserve"> 　　〃</v>
          </cell>
        </row>
        <row r="197">
          <cell r="I197">
            <v>8180</v>
          </cell>
          <cell r="J197">
            <v>246218</v>
          </cell>
          <cell r="K197" t="str">
            <v xml:space="preserve"> 　　〃</v>
          </cell>
        </row>
        <row r="199">
          <cell r="I199">
            <v>2570</v>
          </cell>
          <cell r="J199">
            <v>4369</v>
          </cell>
          <cell r="K199" t="str">
            <v xml:space="preserve"> 　　〃</v>
          </cell>
        </row>
        <row r="201">
          <cell r="I201">
            <v>3310</v>
          </cell>
          <cell r="J201">
            <v>35748</v>
          </cell>
          <cell r="K201" t="str">
            <v xml:space="preserve"> 　　〃</v>
          </cell>
        </row>
        <row r="203">
          <cell r="I203">
            <v>9490</v>
          </cell>
          <cell r="J203">
            <v>37960</v>
          </cell>
          <cell r="K203" t="str">
            <v xml:space="preserve"> 　　〃</v>
          </cell>
        </row>
        <row r="205">
          <cell r="I205">
            <v>11300</v>
          </cell>
          <cell r="J205">
            <v>22600</v>
          </cell>
          <cell r="K205" t="str">
            <v xml:space="preserve"> 　　〃</v>
          </cell>
        </row>
        <row r="207">
          <cell r="I207">
            <v>16200</v>
          </cell>
          <cell r="J207">
            <v>145800</v>
          </cell>
          <cell r="K207" t="str">
            <v xml:space="preserve"> 　　〃</v>
          </cell>
        </row>
        <row r="216">
          <cell r="I216">
            <v>9950</v>
          </cell>
          <cell r="J216">
            <v>29850</v>
          </cell>
          <cell r="K216" t="str">
            <v xml:space="preserve"> 複合単価表</v>
          </cell>
        </row>
        <row r="218">
          <cell r="I218">
            <v>11300</v>
          </cell>
          <cell r="J218">
            <v>22600</v>
          </cell>
          <cell r="K218" t="str">
            <v xml:space="preserve"> 　　〃</v>
          </cell>
        </row>
        <row r="220">
          <cell r="I220">
            <v>6070</v>
          </cell>
          <cell r="J220">
            <v>24280</v>
          </cell>
          <cell r="K220" t="str">
            <v xml:space="preserve"> 　　〃</v>
          </cell>
        </row>
        <row r="222">
          <cell r="I222">
            <v>10000</v>
          </cell>
          <cell r="J222">
            <v>10000</v>
          </cell>
          <cell r="K222" t="str">
            <v xml:space="preserve"> 　　〃</v>
          </cell>
        </row>
        <row r="224">
          <cell r="I224">
            <v>8570</v>
          </cell>
          <cell r="J224">
            <v>8570</v>
          </cell>
          <cell r="K224" t="str">
            <v xml:space="preserve"> 　　〃</v>
          </cell>
        </row>
        <row r="226">
          <cell r="I226">
            <v>14500</v>
          </cell>
          <cell r="J226">
            <v>29000</v>
          </cell>
          <cell r="K226" t="str">
            <v xml:space="preserve"> 　　〃</v>
          </cell>
        </row>
        <row r="228">
          <cell r="I228">
            <v>6540</v>
          </cell>
          <cell r="J228">
            <v>6540</v>
          </cell>
          <cell r="K228" t="str">
            <v xml:space="preserve"> 複合単価表</v>
          </cell>
        </row>
        <row r="230">
          <cell r="I230">
            <v>16400</v>
          </cell>
          <cell r="J230">
            <v>16400</v>
          </cell>
          <cell r="K230" t="str">
            <v xml:space="preserve"> 桝単価表</v>
          </cell>
        </row>
        <row r="232">
          <cell r="I232">
            <v>17600</v>
          </cell>
          <cell r="J232">
            <v>17600</v>
          </cell>
          <cell r="K232" t="str">
            <v xml:space="preserve"> 　 〃</v>
          </cell>
        </row>
        <row r="234">
          <cell r="I234">
            <v>14600</v>
          </cell>
          <cell r="J234">
            <v>58400</v>
          </cell>
          <cell r="K234" t="str">
            <v xml:space="preserve"> 　 〃</v>
          </cell>
        </row>
        <row r="236">
          <cell r="I236">
            <v>22800</v>
          </cell>
          <cell r="J236">
            <v>22800</v>
          </cell>
          <cell r="K236" t="str">
            <v xml:space="preserve"> 　 〃</v>
          </cell>
        </row>
        <row r="238">
          <cell r="J238">
            <v>177000</v>
          </cell>
          <cell r="K238" t="str">
            <v xml:space="preserve"> 代価書 6</v>
          </cell>
        </row>
        <row r="240">
          <cell r="J240">
            <v>24500</v>
          </cell>
          <cell r="K240" t="str">
            <v xml:space="preserve"> 　〃　 7</v>
          </cell>
        </row>
        <row r="242">
          <cell r="J242">
            <v>28400</v>
          </cell>
          <cell r="K242" t="str">
            <v xml:space="preserve"> 　〃　 8</v>
          </cell>
        </row>
        <row r="251">
          <cell r="I251">
            <v>6490</v>
          </cell>
          <cell r="J251">
            <v>6490</v>
          </cell>
          <cell r="K251" t="str">
            <v xml:space="preserve"> 物 744</v>
          </cell>
        </row>
        <row r="253">
          <cell r="I253">
            <v>3250</v>
          </cell>
          <cell r="J253">
            <v>1300</v>
          </cell>
          <cell r="K253" t="str">
            <v xml:space="preserve"> 　〃</v>
          </cell>
        </row>
        <row r="255">
          <cell r="I255">
            <v>6050</v>
          </cell>
          <cell r="J255">
            <v>3630</v>
          </cell>
          <cell r="K255" t="str">
            <v xml:space="preserve"> 物 745</v>
          </cell>
        </row>
        <row r="257">
          <cell r="I257">
            <v>3850</v>
          </cell>
          <cell r="J257">
            <v>2310</v>
          </cell>
          <cell r="K257" t="str">
            <v xml:space="preserve"> 物 744</v>
          </cell>
        </row>
        <row r="279">
          <cell r="J279">
            <v>1538142</v>
          </cell>
        </row>
        <row r="288">
          <cell r="I288">
            <v>144000</v>
          </cell>
          <cell r="J288">
            <v>432000</v>
          </cell>
          <cell r="K288" t="str">
            <v xml:space="preserve"> メーカー比較表</v>
          </cell>
        </row>
        <row r="290">
          <cell r="I290">
            <v>80000</v>
          </cell>
          <cell r="J290">
            <v>240000</v>
          </cell>
          <cell r="K290" t="str">
            <v xml:space="preserve"> 　　　〃</v>
          </cell>
        </row>
        <row r="292">
          <cell r="I292">
            <v>83900</v>
          </cell>
          <cell r="J292">
            <v>167800</v>
          </cell>
          <cell r="K292" t="str">
            <v xml:space="preserve"> 　　　〃</v>
          </cell>
        </row>
        <row r="294">
          <cell r="I294">
            <v>276000</v>
          </cell>
          <cell r="J294">
            <v>276000</v>
          </cell>
          <cell r="K294" t="str">
            <v xml:space="preserve"> 　　　〃</v>
          </cell>
        </row>
        <row r="296">
          <cell r="I296">
            <v>174000</v>
          </cell>
          <cell r="J296">
            <v>696000</v>
          </cell>
          <cell r="K296" t="str">
            <v xml:space="preserve"> 　　　〃</v>
          </cell>
        </row>
        <row r="300">
          <cell r="I300">
            <v>81100</v>
          </cell>
          <cell r="J300">
            <v>162200</v>
          </cell>
          <cell r="K300" t="str">
            <v xml:space="preserve"> メーカー比較表</v>
          </cell>
        </row>
        <row r="302">
          <cell r="I302">
            <v>79900</v>
          </cell>
          <cell r="J302">
            <v>639200</v>
          </cell>
          <cell r="K302" t="str">
            <v xml:space="preserve"> 　　　〃</v>
          </cell>
        </row>
        <row r="304">
          <cell r="I304">
            <v>87600</v>
          </cell>
          <cell r="J304">
            <v>87600</v>
          </cell>
          <cell r="K304" t="str">
            <v xml:space="preserve"> 　　　〃</v>
          </cell>
        </row>
        <row r="306">
          <cell r="I306">
            <v>37300</v>
          </cell>
          <cell r="J306">
            <v>37300</v>
          </cell>
          <cell r="K306" t="str">
            <v xml:space="preserve"> 　　　〃</v>
          </cell>
        </row>
        <row r="308">
          <cell r="I308">
            <v>13800</v>
          </cell>
          <cell r="J308">
            <v>110400</v>
          </cell>
          <cell r="K308" t="str">
            <v xml:space="preserve"> 　　　〃</v>
          </cell>
        </row>
        <row r="310">
          <cell r="I310">
            <v>98700</v>
          </cell>
          <cell r="J310">
            <v>296100</v>
          </cell>
          <cell r="K310" t="str">
            <v xml:space="preserve"> 　　　〃</v>
          </cell>
        </row>
        <row r="312">
          <cell r="I312">
            <v>91000</v>
          </cell>
          <cell r="J312">
            <v>91000</v>
          </cell>
          <cell r="K312" t="str">
            <v xml:space="preserve"> 　　　〃</v>
          </cell>
        </row>
        <row r="321">
          <cell r="I321">
            <v>99000</v>
          </cell>
          <cell r="J321">
            <v>99000</v>
          </cell>
          <cell r="K321" t="str">
            <v xml:space="preserve"> メーカー比較表</v>
          </cell>
        </row>
        <row r="323">
          <cell r="I323">
            <v>64200</v>
          </cell>
          <cell r="J323">
            <v>64200</v>
          </cell>
          <cell r="K323" t="str">
            <v xml:space="preserve"> 　　　〃</v>
          </cell>
        </row>
        <row r="325">
          <cell r="I325">
            <v>59200</v>
          </cell>
          <cell r="J325">
            <v>59200</v>
          </cell>
          <cell r="K325" t="str">
            <v xml:space="preserve"> 　　　〃</v>
          </cell>
        </row>
        <row r="327">
          <cell r="I327">
            <v>89100</v>
          </cell>
          <cell r="J327">
            <v>89100</v>
          </cell>
          <cell r="K327" t="str">
            <v xml:space="preserve"> 　　　〃</v>
          </cell>
        </row>
        <row r="329">
          <cell r="I329">
            <v>48100</v>
          </cell>
          <cell r="J329">
            <v>48100</v>
          </cell>
          <cell r="K329" t="str">
            <v xml:space="preserve"> 　　　〃</v>
          </cell>
        </row>
        <row r="333">
          <cell r="I333">
            <v>81000</v>
          </cell>
          <cell r="J333">
            <v>81000</v>
          </cell>
          <cell r="K333" t="str">
            <v xml:space="preserve"> メーカー比較表</v>
          </cell>
        </row>
        <row r="335">
          <cell r="I335">
            <v>39200</v>
          </cell>
          <cell r="J335">
            <v>39200</v>
          </cell>
          <cell r="K335" t="str">
            <v xml:space="preserve"> 　　　〃</v>
          </cell>
        </row>
        <row r="337">
          <cell r="I337">
            <v>63000</v>
          </cell>
          <cell r="J337">
            <v>63000</v>
          </cell>
          <cell r="K337" t="str">
            <v xml:space="preserve"> 　　　〃</v>
          </cell>
        </row>
        <row r="339">
          <cell r="I339">
            <v>49700</v>
          </cell>
          <cell r="J339">
            <v>99400</v>
          </cell>
          <cell r="K339" t="str">
            <v xml:space="preserve"> 　　　〃</v>
          </cell>
        </row>
        <row r="341">
          <cell r="I341">
            <v>13500</v>
          </cell>
          <cell r="J341">
            <v>67500</v>
          </cell>
          <cell r="K341" t="str">
            <v xml:space="preserve"> 　　　〃</v>
          </cell>
        </row>
        <row r="343">
          <cell r="I343">
            <v>30800</v>
          </cell>
          <cell r="J343">
            <v>92400</v>
          </cell>
          <cell r="K343" t="str">
            <v xml:space="preserve"> 　　　〃</v>
          </cell>
        </row>
        <row r="345">
          <cell r="I345">
            <v>189000</v>
          </cell>
          <cell r="J345">
            <v>189000</v>
          </cell>
          <cell r="K345" t="str">
            <v xml:space="preserve"> 　　　〃</v>
          </cell>
        </row>
        <row r="347">
          <cell r="I347">
            <v>41200</v>
          </cell>
          <cell r="J347">
            <v>41200</v>
          </cell>
          <cell r="K347" t="str">
            <v xml:space="preserve"> 　　　〃</v>
          </cell>
        </row>
        <row r="356">
          <cell r="I356">
            <v>37400</v>
          </cell>
          <cell r="J356">
            <v>74800</v>
          </cell>
          <cell r="K356" t="str">
            <v xml:space="preserve"> メーカー比較表</v>
          </cell>
        </row>
        <row r="358">
          <cell r="I358">
            <v>3180</v>
          </cell>
          <cell r="J358">
            <v>3180</v>
          </cell>
          <cell r="K358" t="str">
            <v xml:space="preserve"> 　　　〃</v>
          </cell>
        </row>
        <row r="360">
          <cell r="I360">
            <v>5820</v>
          </cell>
          <cell r="J360">
            <v>11640</v>
          </cell>
          <cell r="K360" t="str">
            <v xml:space="preserve"> 　　　〃</v>
          </cell>
        </row>
        <row r="362">
          <cell r="I362">
            <v>14300</v>
          </cell>
          <cell r="J362">
            <v>28600</v>
          </cell>
          <cell r="K362" t="str">
            <v xml:space="preserve"> 　　　〃</v>
          </cell>
        </row>
        <row r="384">
          <cell r="J384">
            <v>4386120</v>
          </cell>
        </row>
        <row r="393">
          <cell r="I393">
            <v>116000</v>
          </cell>
          <cell r="J393">
            <v>232000</v>
          </cell>
          <cell r="K393" t="str">
            <v xml:space="preserve"> メーカー比較表</v>
          </cell>
        </row>
        <row r="394">
          <cell r="K394" t="str">
            <v xml:space="preserve"> 18,500×1.1×0.45人＝9,157</v>
          </cell>
        </row>
        <row r="395">
          <cell r="J395">
            <v>18300</v>
          </cell>
          <cell r="K395" t="str">
            <v xml:space="preserve"> ×2台</v>
          </cell>
        </row>
        <row r="399">
          <cell r="I399">
            <v>3360</v>
          </cell>
          <cell r="J399">
            <v>12096</v>
          </cell>
          <cell r="K399" t="str">
            <v xml:space="preserve"> 複合単価表</v>
          </cell>
        </row>
        <row r="403">
          <cell r="I403">
            <v>14400</v>
          </cell>
          <cell r="J403">
            <v>28800</v>
          </cell>
          <cell r="K403" t="str">
            <v xml:space="preserve"> メーカー比較表</v>
          </cell>
        </row>
        <row r="419">
          <cell r="J419">
            <v>291196</v>
          </cell>
        </row>
        <row r="428">
          <cell r="J428">
            <v>63800</v>
          </cell>
          <cell r="K428" t="str">
            <v xml:space="preserve"> 撤去明細書 1</v>
          </cell>
        </row>
        <row r="430">
          <cell r="J430">
            <v>157000</v>
          </cell>
          <cell r="K430" t="str">
            <v xml:space="preserve"> 　　〃　　 2</v>
          </cell>
        </row>
        <row r="432">
          <cell r="J432">
            <v>120000</v>
          </cell>
          <cell r="K432" t="str">
            <v xml:space="preserve"> 　　〃　　 3</v>
          </cell>
        </row>
        <row r="454">
          <cell r="J454">
            <v>340800</v>
          </cell>
        </row>
        <row r="463">
          <cell r="I463">
            <v>1290</v>
          </cell>
          <cell r="J463">
            <v>16770</v>
          </cell>
          <cell r="K463" t="str">
            <v xml:space="preserve"> 複合単価表</v>
          </cell>
        </row>
        <row r="465">
          <cell r="I465">
            <v>5860</v>
          </cell>
          <cell r="J465">
            <v>24612</v>
          </cell>
          <cell r="K465" t="str">
            <v xml:space="preserve"> 　　〃</v>
          </cell>
        </row>
        <row r="489">
          <cell r="J489">
            <v>41382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表紙"/>
      <sheetName val="設計書（Ａ）代価"/>
      <sheetName val="設計書（Ａ）"/>
      <sheetName val="建築三社見積"/>
      <sheetName val="設計書(M)"/>
      <sheetName val="設計書(E)"/>
      <sheetName val="代価書(M)"/>
      <sheetName val="代価書(E)"/>
      <sheetName val="撤去内訳(M)"/>
      <sheetName val="複合単価表Ｅ"/>
      <sheetName val="メーカー比較表"/>
      <sheetName val="設計書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4">
          <cell r="K24">
            <v>10480</v>
          </cell>
          <cell r="L24">
            <v>1048</v>
          </cell>
          <cell r="M24" t="str">
            <v>P25　7200　P20　3280</v>
          </cell>
        </row>
        <row r="25">
          <cell r="K25">
            <v>2050</v>
          </cell>
          <cell r="L25">
            <v>1025</v>
          </cell>
          <cell r="M25" t="str">
            <v>P50</v>
          </cell>
        </row>
        <row r="26">
          <cell r="K26">
            <v>2870</v>
          </cell>
          <cell r="L26">
            <v>1722</v>
          </cell>
          <cell r="M26" t="str">
            <v>P27</v>
          </cell>
        </row>
        <row r="27">
          <cell r="K27">
            <v>530</v>
          </cell>
          <cell r="L27">
            <v>53</v>
          </cell>
          <cell r="M27" t="str">
            <v>P6</v>
          </cell>
        </row>
        <row r="28">
          <cell r="K28">
            <v>5300</v>
          </cell>
          <cell r="L28">
            <v>530</v>
          </cell>
          <cell r="M28" t="str">
            <v>P7</v>
          </cell>
        </row>
        <row r="29">
          <cell r="K29">
            <v>730</v>
          </cell>
          <cell r="L29">
            <v>73</v>
          </cell>
          <cell r="M29" t="str">
            <v>P6</v>
          </cell>
        </row>
        <row r="30">
          <cell r="L30">
            <v>4451</v>
          </cell>
        </row>
        <row r="31">
          <cell r="L31">
            <v>4450</v>
          </cell>
        </row>
        <row r="41">
          <cell r="K41">
            <v>530</v>
          </cell>
          <cell r="L41">
            <v>11607</v>
          </cell>
          <cell r="M41" t="str">
            <v xml:space="preserve"> M89</v>
          </cell>
        </row>
        <row r="43">
          <cell r="K43">
            <v>730</v>
          </cell>
          <cell r="L43">
            <v>15841</v>
          </cell>
          <cell r="M43" t="str">
            <v xml:space="preserve"> 〃</v>
          </cell>
        </row>
        <row r="45">
          <cell r="K45">
            <v>4760</v>
          </cell>
          <cell r="L45">
            <v>952</v>
          </cell>
          <cell r="M45" t="str">
            <v xml:space="preserve"> 〃</v>
          </cell>
        </row>
        <row r="51">
          <cell r="L51">
            <v>28400</v>
          </cell>
        </row>
        <row r="53">
          <cell r="L53">
            <v>28400</v>
          </cell>
        </row>
      </sheetData>
      <sheetData sheetId="7"/>
      <sheetData sheetId="8" refreshError="1">
        <row r="2">
          <cell r="M2" t="str">
            <v xml:space="preserve"> 配管工</v>
          </cell>
          <cell r="N2" t="str">
            <v>17,700</v>
          </cell>
          <cell r="O2" t="str">
            <v>17,700</v>
          </cell>
        </row>
        <row r="3">
          <cell r="M3" t="str">
            <v xml:space="preserve"> ×0.3×1.1×</v>
          </cell>
        </row>
        <row r="4">
          <cell r="M4" t="str">
            <v>0.146</v>
          </cell>
          <cell r="N4" t="str">
            <v>省228</v>
          </cell>
          <cell r="O4" t="str">
            <v>省228</v>
          </cell>
        </row>
        <row r="5">
          <cell r="K5">
            <v>852</v>
          </cell>
          <cell r="L5">
            <v>8520</v>
          </cell>
          <cell r="M5" t="str">
            <v xml:space="preserve"> 5.66kg/m</v>
          </cell>
        </row>
        <row r="6">
          <cell r="M6" t="str">
            <v>0.07</v>
          </cell>
          <cell r="N6" t="str">
            <v>省228</v>
          </cell>
          <cell r="O6" t="str">
            <v>省228</v>
          </cell>
        </row>
        <row r="7">
          <cell r="K7">
            <v>408</v>
          </cell>
          <cell r="L7">
            <v>1999</v>
          </cell>
          <cell r="M7" t="str">
            <v xml:space="preserve"> 1.82kg/m</v>
          </cell>
        </row>
        <row r="10">
          <cell r="M10" t="str">
            <v xml:space="preserve"> 0.35</v>
          </cell>
          <cell r="N10" t="str">
            <v>省428</v>
          </cell>
          <cell r="O10" t="str">
            <v>省428</v>
          </cell>
        </row>
        <row r="11">
          <cell r="K11">
            <v>2044</v>
          </cell>
          <cell r="L11">
            <v>2044</v>
          </cell>
          <cell r="M11" t="str">
            <v xml:space="preserve"> 1.0kg/個</v>
          </cell>
        </row>
        <row r="12">
          <cell r="M12" t="str">
            <v xml:space="preserve"> 0.08</v>
          </cell>
          <cell r="N12" t="str">
            <v>省298</v>
          </cell>
          <cell r="O12" t="str">
            <v>省298</v>
          </cell>
        </row>
        <row r="13">
          <cell r="K13">
            <v>467</v>
          </cell>
          <cell r="L13">
            <v>934</v>
          </cell>
          <cell r="M13" t="str">
            <v xml:space="preserve"> 0.6kg/個</v>
          </cell>
        </row>
        <row r="17">
          <cell r="L17">
            <v>13497</v>
          </cell>
        </row>
        <row r="19">
          <cell r="L19">
            <v>13400</v>
          </cell>
        </row>
        <row r="38">
          <cell r="M38" t="str">
            <v xml:space="preserve"> 設備機械工</v>
          </cell>
          <cell r="N38">
            <v>16800</v>
          </cell>
          <cell r="O38">
            <v>16800</v>
          </cell>
        </row>
        <row r="39">
          <cell r="N39" t="str">
            <v>1.4*1.1*</v>
          </cell>
        </row>
        <row r="40">
          <cell r="M40" t="str">
            <v>1.09</v>
          </cell>
          <cell r="N40" t="str">
            <v>省378</v>
          </cell>
          <cell r="O40" t="str">
            <v>省378</v>
          </cell>
        </row>
        <row r="41">
          <cell r="L41">
            <v>28200</v>
          </cell>
          <cell r="M41" t="str">
            <v>1.3</v>
          </cell>
          <cell r="N41" t="str">
            <v>1.3</v>
          </cell>
        </row>
        <row r="42">
          <cell r="K42">
            <v>8000</v>
          </cell>
          <cell r="L42">
            <v>8000</v>
          </cell>
          <cell r="M42" t="str">
            <v>見積10000*0.8</v>
          </cell>
          <cell r="N42" t="str">
            <v>見積10000*0.8</v>
          </cell>
        </row>
        <row r="44">
          <cell r="M44" t="str">
            <v>配管工</v>
          </cell>
          <cell r="N44">
            <v>17700</v>
          </cell>
          <cell r="O44">
            <v>17700</v>
          </cell>
        </row>
        <row r="45">
          <cell r="N45" t="str">
            <v>03*1.1*</v>
          </cell>
        </row>
        <row r="46">
          <cell r="M46" t="str">
            <v>　0.05</v>
          </cell>
          <cell r="N46" t="str">
            <v>省296</v>
          </cell>
          <cell r="O46" t="str">
            <v>省296</v>
          </cell>
        </row>
        <row r="47">
          <cell r="K47">
            <v>292</v>
          </cell>
          <cell r="L47">
            <v>1255</v>
          </cell>
        </row>
        <row r="48">
          <cell r="M48" t="str">
            <v>　0.05</v>
          </cell>
          <cell r="N48" t="str">
            <v>省296</v>
          </cell>
          <cell r="O48" t="str">
            <v>省296</v>
          </cell>
        </row>
        <row r="49">
          <cell r="K49">
            <v>292</v>
          </cell>
          <cell r="L49">
            <v>1460</v>
          </cell>
        </row>
        <row r="50">
          <cell r="M50" t="str">
            <v>　0.094</v>
          </cell>
          <cell r="N50" t="str">
            <v>省296</v>
          </cell>
          <cell r="O50" t="str">
            <v>省296</v>
          </cell>
        </row>
        <row r="51">
          <cell r="K51">
            <v>549</v>
          </cell>
          <cell r="L51">
            <v>2360</v>
          </cell>
        </row>
        <row r="52">
          <cell r="M52" t="str">
            <v>　0.094</v>
          </cell>
          <cell r="N52" t="str">
            <v>省296</v>
          </cell>
          <cell r="O52" t="str">
            <v>省296</v>
          </cell>
        </row>
        <row r="53">
          <cell r="K53">
            <v>549</v>
          </cell>
          <cell r="L53">
            <v>2745</v>
          </cell>
        </row>
        <row r="54">
          <cell r="M54" t="str">
            <v>　0.067</v>
          </cell>
          <cell r="N54" t="str">
            <v>省292</v>
          </cell>
          <cell r="O54" t="str">
            <v>省292</v>
          </cell>
        </row>
        <row r="55">
          <cell r="K55">
            <v>391</v>
          </cell>
          <cell r="L55">
            <v>1055</v>
          </cell>
        </row>
        <row r="56">
          <cell r="M56" t="str">
            <v>　0.074</v>
          </cell>
          <cell r="N56" t="str">
            <v>省292</v>
          </cell>
          <cell r="O56" t="str">
            <v>省292</v>
          </cell>
        </row>
        <row r="57">
          <cell r="K57">
            <v>432</v>
          </cell>
          <cell r="L57">
            <v>1814</v>
          </cell>
        </row>
        <row r="59">
          <cell r="N59" t="str">
            <v>省311</v>
          </cell>
        </row>
        <row r="60">
          <cell r="M60" t="str">
            <v>0.115</v>
          </cell>
          <cell r="N60" t="str">
            <v>保温工</v>
          </cell>
          <cell r="O60" t="str">
            <v>保温工</v>
          </cell>
        </row>
        <row r="61">
          <cell r="K61">
            <v>610</v>
          </cell>
          <cell r="L61">
            <v>2440</v>
          </cell>
          <cell r="M61" t="str">
            <v xml:space="preserve">65Φ相当 </v>
          </cell>
          <cell r="N61">
            <v>16100</v>
          </cell>
          <cell r="O61">
            <v>16100</v>
          </cell>
        </row>
        <row r="62">
          <cell r="M62">
            <v>0.10100000000000001</v>
          </cell>
          <cell r="N62" t="str">
            <v>省324</v>
          </cell>
          <cell r="O62" t="str">
            <v>省324</v>
          </cell>
        </row>
        <row r="63">
          <cell r="K63">
            <v>536</v>
          </cell>
          <cell r="L63">
            <v>4448</v>
          </cell>
        </row>
        <row r="72">
          <cell r="M72" t="str">
            <v xml:space="preserve"> 17200×0.2×1.1×</v>
          </cell>
        </row>
        <row r="73">
          <cell r="K73">
            <v>40</v>
          </cell>
          <cell r="L73">
            <v>800</v>
          </cell>
          <cell r="M73" t="str">
            <v xml:space="preserve"> 0.013</v>
          </cell>
          <cell r="N73" t="str">
            <v>省138</v>
          </cell>
          <cell r="O73" t="str">
            <v>省138</v>
          </cell>
        </row>
        <row r="75">
          <cell r="K75">
            <v>40</v>
          </cell>
          <cell r="L75">
            <v>320</v>
          </cell>
          <cell r="M75" t="str">
            <v xml:space="preserve"> 0.013</v>
          </cell>
        </row>
        <row r="77">
          <cell r="L77">
            <v>54897</v>
          </cell>
        </row>
        <row r="79">
          <cell r="L79">
            <v>54800</v>
          </cell>
        </row>
        <row r="86">
          <cell r="M86" t="str">
            <v>配管工</v>
          </cell>
          <cell r="N86">
            <v>17700</v>
          </cell>
          <cell r="O86">
            <v>17700</v>
          </cell>
        </row>
        <row r="87">
          <cell r="N87" t="str">
            <v>03*1.1*</v>
          </cell>
        </row>
        <row r="88">
          <cell r="M88" t="str">
            <v>0.172</v>
          </cell>
          <cell r="N88" t="str">
            <v>省293</v>
          </cell>
          <cell r="O88" t="str">
            <v>省293</v>
          </cell>
        </row>
        <row r="89">
          <cell r="K89">
            <v>1004</v>
          </cell>
          <cell r="L89">
            <v>18875</v>
          </cell>
        </row>
        <row r="90">
          <cell r="M90" t="str">
            <v>0.249</v>
          </cell>
          <cell r="N90" t="str">
            <v>省293</v>
          </cell>
          <cell r="O90" t="str">
            <v>省293</v>
          </cell>
        </row>
        <row r="91">
          <cell r="K91">
            <v>1454</v>
          </cell>
          <cell r="L91">
            <v>24863</v>
          </cell>
        </row>
        <row r="95">
          <cell r="K95">
            <v>8120</v>
          </cell>
          <cell r="L95">
            <v>12992</v>
          </cell>
          <cell r="M95" t="str">
            <v>Ｐ69</v>
          </cell>
        </row>
        <row r="99">
          <cell r="L99">
            <v>56730</v>
          </cell>
        </row>
        <row r="101">
          <cell r="L101">
            <v>56700</v>
          </cell>
        </row>
        <row r="110">
          <cell r="M110" t="str">
            <v>配管工</v>
          </cell>
          <cell r="N110">
            <v>17700</v>
          </cell>
          <cell r="O110">
            <v>17700</v>
          </cell>
        </row>
        <row r="111">
          <cell r="N111" t="str">
            <v>03*1.1*</v>
          </cell>
        </row>
        <row r="112">
          <cell r="M112" t="str">
            <v>0.466</v>
          </cell>
          <cell r="N112" t="str">
            <v>省293</v>
          </cell>
          <cell r="O112" t="str">
            <v>省293</v>
          </cell>
        </row>
        <row r="113">
          <cell r="K113">
            <v>2721</v>
          </cell>
          <cell r="L113">
            <v>5986</v>
          </cell>
        </row>
        <row r="114">
          <cell r="M114" t="str">
            <v>0.406</v>
          </cell>
          <cell r="N114" t="str">
            <v>省279</v>
          </cell>
          <cell r="O114" t="str">
            <v>省279</v>
          </cell>
        </row>
        <row r="115">
          <cell r="K115">
            <v>2371</v>
          </cell>
          <cell r="L115">
            <v>10669</v>
          </cell>
        </row>
        <row r="135">
          <cell r="L135">
            <v>16655</v>
          </cell>
        </row>
        <row r="137">
          <cell r="L137">
            <v>16600</v>
          </cell>
        </row>
      </sheetData>
      <sheetData sheetId="9"/>
      <sheetData sheetId="10"/>
      <sheetData sheetId="11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代価書"/>
      <sheetName val="撤去明細書"/>
      <sheetName val="複合単価表Ｍ"/>
      <sheetName val="複合単価表Ｅ"/>
      <sheetName val="メーカー比較表"/>
      <sheetName val="代価書(M)"/>
      <sheetName val="撤去内訳(M)"/>
    </sheetNames>
    <sheetDataSet>
      <sheetData sheetId="0" refreshError="1">
        <row r="10">
          <cell r="J10">
            <v>28495415</v>
          </cell>
        </row>
        <row r="12">
          <cell r="J12">
            <v>6230325</v>
          </cell>
        </row>
        <row r="14">
          <cell r="J14">
            <v>1984000</v>
          </cell>
        </row>
        <row r="16">
          <cell r="J16">
            <v>36709740</v>
          </cell>
        </row>
        <row r="26">
          <cell r="J26">
            <v>36709740</v>
          </cell>
        </row>
        <row r="42">
          <cell r="K42" t="str">
            <v xml:space="preserve"> メーカー比較表</v>
          </cell>
        </row>
        <row r="43">
          <cell r="I43">
            <v>3000000</v>
          </cell>
          <cell r="J43">
            <v>3000000</v>
          </cell>
          <cell r="K43" t="str">
            <v xml:space="preserve"> 490kg 244kg/</v>
          </cell>
          <cell r="L43" t="str">
            <v xml:space="preserve"> 3.80人</v>
          </cell>
        </row>
        <row r="44">
          <cell r="K44" t="str">
            <v xml:space="preserve"> 　　　　 〃</v>
          </cell>
        </row>
        <row r="45">
          <cell r="I45">
            <v>3480000</v>
          </cell>
          <cell r="J45">
            <v>3480000</v>
          </cell>
          <cell r="K45" t="str">
            <v xml:space="preserve"> 490kg 244kg/</v>
          </cell>
          <cell r="L45" t="str">
            <v xml:space="preserve"> 4.85人</v>
          </cell>
        </row>
        <row r="46">
          <cell r="K46" t="str">
            <v xml:space="preserve"> 　　　　 〃</v>
          </cell>
        </row>
        <row r="47">
          <cell r="I47">
            <v>6480000</v>
          </cell>
          <cell r="J47">
            <v>6480000</v>
          </cell>
          <cell r="K47" t="str">
            <v xml:space="preserve"> 901kg 224kg/</v>
          </cell>
          <cell r="L47" t="str">
            <v xml:space="preserve"> 7.22人</v>
          </cell>
        </row>
        <row r="49">
          <cell r="I49">
            <v>293000</v>
          </cell>
          <cell r="J49">
            <v>293000</v>
          </cell>
          <cell r="K49" t="str">
            <v xml:space="preserve"> メーカー比較表</v>
          </cell>
          <cell r="L49" t="str">
            <v xml:space="preserve"> 0.51人</v>
          </cell>
        </row>
        <row r="51">
          <cell r="I51">
            <v>307000</v>
          </cell>
          <cell r="J51">
            <v>307000</v>
          </cell>
          <cell r="K51" t="str">
            <v xml:space="preserve"> 　　　〃</v>
          </cell>
          <cell r="L51" t="str">
            <v xml:space="preserve"> 0.52人</v>
          </cell>
        </row>
        <row r="53">
          <cell r="I53">
            <v>326000</v>
          </cell>
          <cell r="J53">
            <v>326000</v>
          </cell>
          <cell r="K53" t="str">
            <v xml:space="preserve"> 　　　〃</v>
          </cell>
          <cell r="L53" t="str">
            <v xml:space="preserve"> 0.53人</v>
          </cell>
        </row>
        <row r="55">
          <cell r="I55">
            <v>349000</v>
          </cell>
          <cell r="J55">
            <v>698000</v>
          </cell>
          <cell r="K55" t="str">
            <v xml:space="preserve"> 　　　〃</v>
          </cell>
          <cell r="L55" t="str">
            <v xml:space="preserve"> 0.53人</v>
          </cell>
        </row>
        <row r="57">
          <cell r="I57">
            <v>392000</v>
          </cell>
          <cell r="J57">
            <v>784000</v>
          </cell>
          <cell r="K57" t="str">
            <v xml:space="preserve"> 　　　〃</v>
          </cell>
          <cell r="L57" t="str">
            <v xml:space="preserve"> 0.81人</v>
          </cell>
        </row>
        <row r="59">
          <cell r="I59">
            <v>312000</v>
          </cell>
          <cell r="J59">
            <v>1560000</v>
          </cell>
          <cell r="K59" t="str">
            <v xml:space="preserve"> 　　　〃</v>
          </cell>
          <cell r="L59" t="str">
            <v xml:space="preserve"> 0.53人</v>
          </cell>
        </row>
        <row r="61">
          <cell r="I61">
            <v>334000</v>
          </cell>
          <cell r="J61">
            <v>1002000</v>
          </cell>
          <cell r="K61" t="str">
            <v xml:space="preserve"> 　　　〃</v>
          </cell>
          <cell r="L61" t="str">
            <v xml:space="preserve"> 0.53人</v>
          </cell>
        </row>
        <row r="63">
          <cell r="I63">
            <v>365000</v>
          </cell>
          <cell r="J63">
            <v>1095000</v>
          </cell>
          <cell r="K63" t="str">
            <v xml:space="preserve"> 　　　〃</v>
          </cell>
          <cell r="L63" t="str">
            <v xml:space="preserve"> 0.63人</v>
          </cell>
        </row>
        <row r="65">
          <cell r="I65">
            <v>384000</v>
          </cell>
          <cell r="J65">
            <v>1152000</v>
          </cell>
          <cell r="K65" t="str">
            <v xml:space="preserve"> 　　　〃</v>
          </cell>
          <cell r="L65" t="str">
            <v xml:space="preserve"> 0.81人</v>
          </cell>
        </row>
        <row r="67">
          <cell r="I67">
            <v>323000</v>
          </cell>
          <cell r="J67">
            <v>646000</v>
          </cell>
          <cell r="K67" t="str">
            <v xml:space="preserve"> 　　　〃</v>
          </cell>
          <cell r="L67" t="str">
            <v xml:space="preserve"> 0.53人</v>
          </cell>
        </row>
        <row r="69">
          <cell r="I69">
            <v>359000</v>
          </cell>
          <cell r="J69">
            <v>1077000</v>
          </cell>
          <cell r="K69" t="str">
            <v xml:space="preserve"> 　　　〃</v>
          </cell>
          <cell r="L69" t="str">
            <v xml:space="preserve"> 0.53人</v>
          </cell>
        </row>
        <row r="76">
          <cell r="I76">
            <v>16000</v>
          </cell>
          <cell r="J76">
            <v>192000</v>
          </cell>
          <cell r="K76" t="str">
            <v xml:space="preserve"> メーカー比較表</v>
          </cell>
          <cell r="L76" t="str">
            <v xml:space="preserve"> 0.054人</v>
          </cell>
        </row>
        <row r="78">
          <cell r="I78">
            <v>56000</v>
          </cell>
          <cell r="J78">
            <v>56000</v>
          </cell>
          <cell r="K78" t="str">
            <v xml:space="preserve"> 　　　〃</v>
          </cell>
          <cell r="L78" t="str">
            <v xml:space="preserve"> 0.42人</v>
          </cell>
        </row>
        <row r="80">
          <cell r="I80">
            <v>56000</v>
          </cell>
          <cell r="J80">
            <v>56000</v>
          </cell>
          <cell r="K80" t="str">
            <v xml:space="preserve"> 　　　〃</v>
          </cell>
        </row>
        <row r="81">
          <cell r="K81" t="str">
            <v xml:space="preserve"> 1.33×1.9ｔ×1.7×22,800×1.1</v>
          </cell>
        </row>
        <row r="82">
          <cell r="J82">
            <v>737000</v>
          </cell>
          <cell r="K82" t="str">
            <v xml:space="preserve"> ＝107,741</v>
          </cell>
        </row>
        <row r="83">
          <cell r="K83" t="str">
            <v xml:space="preserve"> 32.39人×18,600×1.1＝662,699</v>
          </cell>
        </row>
        <row r="86">
          <cell r="J86">
            <v>129000</v>
          </cell>
          <cell r="K86" t="str">
            <v xml:space="preserve"> 代価書 1</v>
          </cell>
        </row>
        <row r="90">
          <cell r="I90">
            <v>2070</v>
          </cell>
          <cell r="J90">
            <v>16974</v>
          </cell>
          <cell r="K90" t="str">
            <v xml:space="preserve"> 複合単価表</v>
          </cell>
        </row>
        <row r="92">
          <cell r="I92">
            <v>2650</v>
          </cell>
          <cell r="J92">
            <v>283550</v>
          </cell>
          <cell r="K92" t="str">
            <v xml:space="preserve"> 　　〃</v>
          </cell>
        </row>
        <row r="94">
          <cell r="I94">
            <v>3210</v>
          </cell>
          <cell r="J94">
            <v>97905</v>
          </cell>
          <cell r="K94" t="str">
            <v xml:space="preserve"> 　　〃</v>
          </cell>
        </row>
        <row r="96">
          <cell r="I96">
            <v>4200</v>
          </cell>
          <cell r="J96">
            <v>470400</v>
          </cell>
          <cell r="K96" t="str">
            <v xml:space="preserve"> 　　〃</v>
          </cell>
        </row>
        <row r="98">
          <cell r="I98">
            <v>4880</v>
          </cell>
          <cell r="J98">
            <v>292312</v>
          </cell>
          <cell r="K98" t="str">
            <v xml:space="preserve"> 　　〃</v>
          </cell>
        </row>
        <row r="100">
          <cell r="I100">
            <v>5810</v>
          </cell>
          <cell r="J100">
            <v>61005</v>
          </cell>
          <cell r="K100" t="str">
            <v xml:space="preserve"> 　　〃</v>
          </cell>
        </row>
        <row r="102">
          <cell r="I102">
            <v>6540</v>
          </cell>
          <cell r="J102">
            <v>122952</v>
          </cell>
          <cell r="K102" t="str">
            <v xml:space="preserve"> 　　〃</v>
          </cell>
        </row>
        <row r="104">
          <cell r="I104">
            <v>7750</v>
          </cell>
          <cell r="J104">
            <v>27125</v>
          </cell>
          <cell r="K104" t="str">
            <v xml:space="preserve"> 　　〃</v>
          </cell>
        </row>
        <row r="111">
          <cell r="I111">
            <v>8520</v>
          </cell>
          <cell r="J111">
            <v>306720</v>
          </cell>
          <cell r="K111" t="str">
            <v xml:space="preserve"> 複合単価表</v>
          </cell>
        </row>
        <row r="113">
          <cell r="I113">
            <v>10400</v>
          </cell>
          <cell r="J113">
            <v>297440</v>
          </cell>
          <cell r="K113" t="str">
            <v xml:space="preserve"> 　　〃</v>
          </cell>
        </row>
        <row r="115">
          <cell r="I115">
            <v>19100</v>
          </cell>
          <cell r="J115">
            <v>200550</v>
          </cell>
          <cell r="K115" t="str">
            <v xml:space="preserve"> 　　〃</v>
          </cell>
        </row>
        <row r="119">
          <cell r="I119">
            <v>1850</v>
          </cell>
          <cell r="J119">
            <v>72705</v>
          </cell>
          <cell r="K119" t="str">
            <v xml:space="preserve"> 複合単価表</v>
          </cell>
        </row>
        <row r="121">
          <cell r="I121">
            <v>2010</v>
          </cell>
          <cell r="J121">
            <v>157785</v>
          </cell>
          <cell r="K121" t="str">
            <v xml:space="preserve"> 　　〃</v>
          </cell>
        </row>
        <row r="123">
          <cell r="I123">
            <v>2570</v>
          </cell>
          <cell r="J123">
            <v>116164.00000000001</v>
          </cell>
          <cell r="K123" t="str">
            <v xml:space="preserve"> 　　〃</v>
          </cell>
        </row>
        <row r="125">
          <cell r="I125">
            <v>1720</v>
          </cell>
          <cell r="J125">
            <v>6020</v>
          </cell>
          <cell r="K125" t="str">
            <v xml:space="preserve"> 　　〃</v>
          </cell>
        </row>
        <row r="129">
          <cell r="I129">
            <v>730</v>
          </cell>
          <cell r="J129">
            <v>105850</v>
          </cell>
          <cell r="K129" t="str">
            <v xml:space="preserve"> 複合単価表</v>
          </cell>
        </row>
        <row r="131">
          <cell r="I131">
            <v>300</v>
          </cell>
          <cell r="J131">
            <v>85500</v>
          </cell>
          <cell r="K131" t="str">
            <v xml:space="preserve"> 　　〃</v>
          </cell>
        </row>
        <row r="133">
          <cell r="I133">
            <v>370</v>
          </cell>
          <cell r="J133">
            <v>33374</v>
          </cell>
          <cell r="K133" t="str">
            <v xml:space="preserve"> 　　〃</v>
          </cell>
        </row>
        <row r="135">
          <cell r="I135">
            <v>320</v>
          </cell>
          <cell r="J135">
            <v>18752</v>
          </cell>
          <cell r="K135" t="str">
            <v xml:space="preserve"> 　　〃</v>
          </cell>
        </row>
        <row r="137">
          <cell r="I137">
            <v>380</v>
          </cell>
          <cell r="J137">
            <v>34276</v>
          </cell>
          <cell r="K137" t="str">
            <v xml:space="preserve"> 　　〃</v>
          </cell>
        </row>
        <row r="146">
          <cell r="I146">
            <v>2370</v>
          </cell>
          <cell r="J146">
            <v>28440</v>
          </cell>
          <cell r="K146" t="str">
            <v xml:space="preserve"> 複合単価表(電気工事)</v>
          </cell>
        </row>
        <row r="150">
          <cell r="I150">
            <v>5710</v>
          </cell>
          <cell r="J150">
            <v>35973</v>
          </cell>
          <cell r="K150" t="str">
            <v xml:space="preserve"> コスト情報 511</v>
          </cell>
        </row>
        <row r="152">
          <cell r="I152">
            <v>5710</v>
          </cell>
          <cell r="J152">
            <v>60526</v>
          </cell>
          <cell r="K152" t="str">
            <v xml:space="preserve"> 　　　〃</v>
          </cell>
        </row>
        <row r="154">
          <cell r="I154">
            <v>5230</v>
          </cell>
          <cell r="J154">
            <v>66421</v>
          </cell>
          <cell r="K154" t="str">
            <v xml:space="preserve"> 　　　〃</v>
          </cell>
        </row>
        <row r="156">
          <cell r="I156">
            <v>8530</v>
          </cell>
          <cell r="J156">
            <v>271254</v>
          </cell>
          <cell r="K156" t="str">
            <v xml:space="preserve"> 　　　〃</v>
          </cell>
        </row>
        <row r="158">
          <cell r="I158">
            <v>3750</v>
          </cell>
          <cell r="J158">
            <v>9000</v>
          </cell>
          <cell r="K158" t="str">
            <v xml:space="preserve"> コスト情報 487</v>
          </cell>
        </row>
        <row r="160">
          <cell r="I160">
            <v>4200</v>
          </cell>
          <cell r="J160">
            <v>43680</v>
          </cell>
          <cell r="K160" t="str">
            <v xml:space="preserve"> 　　　〃</v>
          </cell>
        </row>
        <row r="162">
          <cell r="I162">
            <v>4670</v>
          </cell>
          <cell r="J162">
            <v>32690</v>
          </cell>
          <cell r="K162" t="str">
            <v xml:space="preserve"> 　　　〃</v>
          </cell>
        </row>
        <row r="164">
          <cell r="I164">
            <v>5650</v>
          </cell>
          <cell r="J164">
            <v>39550</v>
          </cell>
          <cell r="K164" t="str">
            <v xml:space="preserve"> 　　　〃</v>
          </cell>
        </row>
        <row r="168">
          <cell r="J168">
            <v>439000</v>
          </cell>
          <cell r="K168" t="str">
            <v xml:space="preserve"> 代価書 2</v>
          </cell>
        </row>
        <row r="170">
          <cell r="J170">
            <v>75400</v>
          </cell>
          <cell r="K170" t="str">
            <v xml:space="preserve"> 　〃　 3</v>
          </cell>
        </row>
        <row r="181">
          <cell r="I181">
            <v>23700</v>
          </cell>
          <cell r="J181">
            <v>94800</v>
          </cell>
          <cell r="K181" t="str">
            <v xml:space="preserve"> 複合単価表</v>
          </cell>
        </row>
        <row r="183">
          <cell r="I183">
            <v>27600</v>
          </cell>
          <cell r="J183">
            <v>220800</v>
          </cell>
          <cell r="K183" t="str">
            <v xml:space="preserve"> 　　〃</v>
          </cell>
        </row>
        <row r="187">
          <cell r="I187">
            <v>15400</v>
          </cell>
          <cell r="J187">
            <v>30800</v>
          </cell>
          <cell r="K187" t="str">
            <v xml:space="preserve"> 複合単価表</v>
          </cell>
        </row>
        <row r="189">
          <cell r="I189">
            <v>15900</v>
          </cell>
          <cell r="J189">
            <v>31800</v>
          </cell>
          <cell r="K189" t="str">
            <v xml:space="preserve"> 　　〃</v>
          </cell>
        </row>
        <row r="193">
          <cell r="J193">
            <v>125000</v>
          </cell>
          <cell r="K193" t="str">
            <v xml:space="preserve"> 代価書 4</v>
          </cell>
        </row>
        <row r="195">
          <cell r="J195">
            <v>1010000</v>
          </cell>
          <cell r="K195" t="str">
            <v xml:space="preserve"> 　〃　 5</v>
          </cell>
        </row>
        <row r="197">
          <cell r="I197">
            <v>9740</v>
          </cell>
          <cell r="J197">
            <v>2922</v>
          </cell>
          <cell r="K197" t="str">
            <v xml:space="preserve"> 物 744　6,490＋3,250</v>
          </cell>
        </row>
        <row r="209">
          <cell r="J209">
            <v>28495415</v>
          </cell>
        </row>
        <row r="218">
          <cell r="I218">
            <v>506000</v>
          </cell>
          <cell r="J218">
            <v>1012000</v>
          </cell>
          <cell r="K218" t="str">
            <v xml:space="preserve"> メーカー比較表</v>
          </cell>
          <cell r="L218" t="str">
            <v xml:space="preserve"> 1.98人×200％</v>
          </cell>
        </row>
        <row r="220">
          <cell r="I220">
            <v>433000</v>
          </cell>
          <cell r="J220">
            <v>433000</v>
          </cell>
          <cell r="K220" t="str">
            <v xml:space="preserve"> 　　　〃</v>
          </cell>
          <cell r="L220" t="str">
            <v xml:space="preserve"> 1.44人×200％</v>
          </cell>
        </row>
        <row r="222">
          <cell r="I222">
            <v>373000</v>
          </cell>
          <cell r="J222">
            <v>373000</v>
          </cell>
          <cell r="K222" t="str">
            <v xml:space="preserve"> 　　　〃</v>
          </cell>
          <cell r="L222" t="str">
            <v xml:space="preserve"> 1.44人×200％</v>
          </cell>
        </row>
        <row r="224">
          <cell r="I224">
            <v>485000</v>
          </cell>
          <cell r="J224">
            <v>485000</v>
          </cell>
          <cell r="K224" t="str">
            <v xml:space="preserve"> 　　　〃</v>
          </cell>
          <cell r="L224" t="str">
            <v xml:space="preserve"> 1.98人×200％</v>
          </cell>
        </row>
        <row r="226">
          <cell r="I226">
            <v>433000</v>
          </cell>
          <cell r="J226">
            <v>433000</v>
          </cell>
          <cell r="K226" t="str">
            <v xml:space="preserve"> 　　　〃</v>
          </cell>
          <cell r="L226" t="str">
            <v xml:space="preserve"> 1.44人×200％</v>
          </cell>
        </row>
        <row r="230">
          <cell r="I230">
            <v>35300</v>
          </cell>
          <cell r="J230">
            <v>35300</v>
          </cell>
          <cell r="K230" t="str">
            <v xml:space="preserve"> メーカー比較表</v>
          </cell>
          <cell r="L230" t="str">
            <v xml:space="preserve"> 0.50人</v>
          </cell>
        </row>
        <row r="232">
          <cell r="I232">
            <v>26500</v>
          </cell>
          <cell r="J232">
            <v>26500</v>
          </cell>
          <cell r="K232" t="str">
            <v xml:space="preserve"> 　　　〃</v>
          </cell>
          <cell r="L232" t="str">
            <v xml:space="preserve"> 0.50人</v>
          </cell>
        </row>
        <row r="234">
          <cell r="I234">
            <v>22400</v>
          </cell>
          <cell r="J234">
            <v>22400</v>
          </cell>
          <cell r="K234" t="str">
            <v xml:space="preserve"> 　　　〃</v>
          </cell>
          <cell r="L234" t="str">
            <v xml:space="preserve"> 0.50人</v>
          </cell>
        </row>
        <row r="236">
          <cell r="I236">
            <v>26500</v>
          </cell>
          <cell r="J236">
            <v>53000</v>
          </cell>
          <cell r="K236" t="str">
            <v xml:space="preserve"> 　　　〃</v>
          </cell>
          <cell r="L236" t="str">
            <v xml:space="preserve"> 0.50人</v>
          </cell>
        </row>
        <row r="238">
          <cell r="I238">
            <v>24600</v>
          </cell>
          <cell r="J238">
            <v>24600</v>
          </cell>
          <cell r="K238" t="str">
            <v xml:space="preserve"> 　　　〃</v>
          </cell>
          <cell r="L238" t="str">
            <v xml:space="preserve"> 0.50人</v>
          </cell>
        </row>
        <row r="240">
          <cell r="I240">
            <v>75500</v>
          </cell>
          <cell r="J240">
            <v>75500</v>
          </cell>
          <cell r="K240" t="str">
            <v xml:space="preserve"> 　　　〃</v>
          </cell>
          <cell r="L240" t="str">
            <v xml:space="preserve"> 0.85人</v>
          </cell>
        </row>
        <row r="251">
          <cell r="I251">
            <v>69600</v>
          </cell>
          <cell r="J251">
            <v>69600</v>
          </cell>
          <cell r="K251" t="str">
            <v xml:space="preserve"> メーカー比較表</v>
          </cell>
          <cell r="L251" t="str">
            <v xml:space="preserve"> 0.85人</v>
          </cell>
        </row>
        <row r="255">
          <cell r="J255">
            <v>516000</v>
          </cell>
          <cell r="K255" t="str">
            <v xml:space="preserve"> 25.22人×18,600×1.1＝516,001</v>
          </cell>
        </row>
        <row r="259">
          <cell r="I259">
            <v>6000</v>
          </cell>
          <cell r="J259">
            <v>38400</v>
          </cell>
          <cell r="K259" t="str">
            <v xml:space="preserve"> コスト情報 511</v>
          </cell>
        </row>
        <row r="261">
          <cell r="I261">
            <v>6000</v>
          </cell>
          <cell r="J261">
            <v>105600.00000000001</v>
          </cell>
          <cell r="K261" t="str">
            <v xml:space="preserve"> 　　　〃</v>
          </cell>
        </row>
        <row r="265">
          <cell r="I265">
            <v>3150</v>
          </cell>
          <cell r="J265">
            <v>65205</v>
          </cell>
          <cell r="K265" t="str">
            <v xml:space="preserve"> コスト情報 487</v>
          </cell>
        </row>
        <row r="267">
          <cell r="I267">
            <v>3470</v>
          </cell>
          <cell r="J267">
            <v>21514</v>
          </cell>
          <cell r="K267" t="str">
            <v xml:space="preserve"> 　　　〃</v>
          </cell>
        </row>
        <row r="269">
          <cell r="I269">
            <v>3750</v>
          </cell>
          <cell r="J269">
            <v>166125</v>
          </cell>
          <cell r="K269" t="str">
            <v xml:space="preserve"> 　　　〃</v>
          </cell>
        </row>
        <row r="271">
          <cell r="I271">
            <v>4670</v>
          </cell>
          <cell r="J271">
            <v>280667</v>
          </cell>
          <cell r="K271" t="str">
            <v xml:space="preserve"> 　　　〃</v>
          </cell>
        </row>
        <row r="273">
          <cell r="I273">
            <v>5650</v>
          </cell>
          <cell r="J273">
            <v>439005</v>
          </cell>
          <cell r="K273" t="str">
            <v xml:space="preserve"> 　　　〃</v>
          </cell>
        </row>
        <row r="277">
          <cell r="I277">
            <v>15000</v>
          </cell>
          <cell r="J277">
            <v>45000</v>
          </cell>
          <cell r="K277" t="str">
            <v xml:space="preserve"> 複合単価表</v>
          </cell>
        </row>
        <row r="279">
          <cell r="I279">
            <v>18900</v>
          </cell>
          <cell r="J279">
            <v>56700</v>
          </cell>
          <cell r="K279" t="str">
            <v xml:space="preserve"> 　　〃</v>
          </cell>
        </row>
        <row r="286">
          <cell r="I286">
            <v>9860</v>
          </cell>
          <cell r="J286">
            <v>59160</v>
          </cell>
          <cell r="K286" t="str">
            <v xml:space="preserve"> 複合単価表</v>
          </cell>
        </row>
        <row r="288">
          <cell r="I288">
            <v>10400</v>
          </cell>
          <cell r="J288">
            <v>20800</v>
          </cell>
          <cell r="K288" t="str">
            <v xml:space="preserve"> 　　〃</v>
          </cell>
        </row>
        <row r="290">
          <cell r="I290">
            <v>13200</v>
          </cell>
          <cell r="J290">
            <v>39600</v>
          </cell>
          <cell r="K290" t="str">
            <v xml:space="preserve"> 　　〃</v>
          </cell>
        </row>
        <row r="292">
          <cell r="I292">
            <v>16100</v>
          </cell>
          <cell r="J292">
            <v>48300</v>
          </cell>
          <cell r="K292" t="str">
            <v xml:space="preserve"> 　　〃</v>
          </cell>
        </row>
        <row r="296">
          <cell r="I296">
            <v>14400</v>
          </cell>
          <cell r="J296">
            <v>14400</v>
          </cell>
          <cell r="K296" t="str">
            <v xml:space="preserve"> 複合単価表</v>
          </cell>
        </row>
        <row r="298">
          <cell r="I298">
            <v>15400</v>
          </cell>
          <cell r="J298">
            <v>15400</v>
          </cell>
          <cell r="K298" t="str">
            <v xml:space="preserve"> 　　〃</v>
          </cell>
        </row>
        <row r="300">
          <cell r="I300">
            <v>16900</v>
          </cell>
          <cell r="J300">
            <v>101400</v>
          </cell>
          <cell r="K300" t="str">
            <v xml:space="preserve"> 　　〃</v>
          </cell>
        </row>
        <row r="302">
          <cell r="I302">
            <v>16900</v>
          </cell>
          <cell r="J302">
            <v>135200</v>
          </cell>
          <cell r="K302" t="str">
            <v xml:space="preserve"> 　　〃</v>
          </cell>
        </row>
        <row r="304">
          <cell r="I304">
            <v>10700</v>
          </cell>
          <cell r="J304">
            <v>10700</v>
          </cell>
          <cell r="K304" t="str">
            <v xml:space="preserve"> 　　〃</v>
          </cell>
        </row>
        <row r="306">
          <cell r="I306">
            <v>16100</v>
          </cell>
          <cell r="J306">
            <v>16100</v>
          </cell>
          <cell r="K306" t="str">
            <v xml:space="preserve"> 　　〃</v>
          </cell>
        </row>
        <row r="310">
          <cell r="I310">
            <v>730</v>
          </cell>
          <cell r="J310">
            <v>46647</v>
          </cell>
          <cell r="K310" t="str">
            <v xml:space="preserve"> 複合単価表</v>
          </cell>
        </row>
        <row r="312">
          <cell r="I312">
            <v>380</v>
          </cell>
          <cell r="J312">
            <v>24282</v>
          </cell>
          <cell r="K312" t="str">
            <v xml:space="preserve"> 　　〃</v>
          </cell>
        </row>
        <row r="321">
          <cell r="I321">
            <v>2370</v>
          </cell>
          <cell r="J321">
            <v>14220</v>
          </cell>
          <cell r="K321" t="str">
            <v xml:space="preserve"> 複合単価表(電気工事)</v>
          </cell>
        </row>
        <row r="325">
          <cell r="J325">
            <v>789000</v>
          </cell>
          <cell r="K325" t="str">
            <v xml:space="preserve"> 代価書 6</v>
          </cell>
        </row>
        <row r="327">
          <cell r="J327">
            <v>118000</v>
          </cell>
          <cell r="K327" t="str">
            <v xml:space="preserve"> 　〃　 7</v>
          </cell>
        </row>
        <row r="349">
          <cell r="J349">
            <v>6230325</v>
          </cell>
        </row>
        <row r="358">
          <cell r="J358">
            <v>780000</v>
          </cell>
          <cell r="K358" t="str">
            <v xml:space="preserve"> 撤去明細書 1</v>
          </cell>
        </row>
        <row r="360">
          <cell r="J360">
            <v>322000</v>
          </cell>
          <cell r="K360" t="str">
            <v xml:space="preserve"> 　　〃　　 2</v>
          </cell>
        </row>
        <row r="362">
          <cell r="J362">
            <v>882000</v>
          </cell>
          <cell r="K362" t="str">
            <v xml:space="preserve"> 　　〃　　 3</v>
          </cell>
        </row>
        <row r="384">
          <cell r="J384">
            <v>1984000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冨樫用表紙"/>
      <sheetName val="２次製品"/>
      <sheetName val="印刷書式"/>
      <sheetName val="設計書"/>
      <sheetName val="表紙"/>
      <sheetName val="諸経費算出"/>
      <sheetName val="Dialog (1)"/>
      <sheetName val="Module1"/>
      <sheetName val="Dialog (2)"/>
      <sheetName val="Module (2)"/>
      <sheetName val="Dialog (3)"/>
      <sheetName val="Dialog (4)"/>
      <sheetName val="Module6"/>
      <sheetName val="細目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1"/>
      <sheetName val="条件2"/>
      <sheetName val="熱貫流表"/>
      <sheetName val="熱貫流表（開口部）"/>
      <sheetName val="1F事務室"/>
      <sheetName val="1F校長室"/>
      <sheetName val="1F会議室"/>
      <sheetName val="1Fカウンセリング室"/>
      <sheetName val="1F保健室"/>
      <sheetName val="1F教室Ｆ"/>
      <sheetName val="1F教室Ｇ"/>
      <sheetName val="1F教室Ｈ"/>
      <sheetName val="図工室（１）"/>
      <sheetName val="図工準備室"/>
      <sheetName val="t"/>
      <sheetName val="調理室"/>
      <sheetName val="調理準備室"/>
      <sheetName val="コンピュータ室"/>
      <sheetName val="音楽室"/>
      <sheetName val="ランチルーム"/>
      <sheetName val="部屋１７"/>
      <sheetName val="部屋１８"/>
      <sheetName val="暖房器選定"/>
      <sheetName val="◎表紙"/>
      <sheetName val="◎条件"/>
      <sheetName val="○条件"/>
      <sheetName val="◎暖房設備 "/>
      <sheetName val="◎暖房設備(ﾗﾝﾆﾝｸﾞ)"/>
      <sheetName val="○温水器"/>
      <sheetName val="○電気設備"/>
      <sheetName val="●設定(ｹｰﾌﾞﾙ・ﾌﾞﾚｰｶｰ)"/>
      <sheetName val="◎設備一覧"/>
      <sheetName val="〇電気料金比較"/>
      <sheetName val="○料金"/>
      <sheetName val="○グラフ"/>
      <sheetName val="△設定(設備コード)"/>
      <sheetName val="△設定(熱伝導率コード)"/>
      <sheetName val="△設定(型式)"/>
      <sheetName val="●設定(料金）"/>
      <sheetName val="●設定(地域)"/>
      <sheetName val="●ランニングコスト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2">
          <cell r="B2" t="str">
            <v>型式</v>
          </cell>
          <cell r="C2" t="str">
            <v>価格</v>
          </cell>
          <cell r="D2" t="str">
            <v>台数</v>
          </cell>
          <cell r="E2" t="str">
            <v>寸法(mm)
幅W×高さH×奥行D</v>
          </cell>
          <cell r="F2" t="str">
            <v>総重量
(kg)</v>
          </cell>
          <cell r="G2" t="str">
            <v>タイプ</v>
          </cell>
          <cell r="H2" t="str">
            <v>ﾋｰﾀｰ容量</v>
          </cell>
          <cell r="I2" t="str">
            <v>暖房能力
Ｗ</v>
          </cell>
          <cell r="J2" t="str">
            <v>ﾏｲｺﾝ
割引容量</v>
          </cell>
        </row>
        <row r="3">
          <cell r="B3" t="str">
            <v>ETC-75SJ</v>
          </cell>
          <cell r="C3">
            <v>75000</v>
          </cell>
          <cell r="D3">
            <v>1</v>
          </cell>
          <cell r="E3" t="str">
            <v>335W×700H×215D</v>
          </cell>
          <cell r="F3">
            <v>40.5</v>
          </cell>
          <cell r="G3" t="str">
            <v>自然対流タイプ</v>
          </cell>
          <cell r="H3">
            <v>0.73</v>
          </cell>
          <cell r="I3">
            <v>400</v>
          </cell>
        </row>
        <row r="4">
          <cell r="B4" t="str">
            <v>ETC-150SJ</v>
          </cell>
          <cell r="C4">
            <v>92000</v>
          </cell>
          <cell r="D4">
            <v>1</v>
          </cell>
          <cell r="E4" t="str">
            <v>562W×700H×215D</v>
          </cell>
          <cell r="F4">
            <v>76</v>
          </cell>
          <cell r="G4" t="str">
            <v>自然対流タイプ</v>
          </cell>
          <cell r="H4">
            <v>1.46</v>
          </cell>
          <cell r="I4">
            <v>700</v>
          </cell>
        </row>
        <row r="5">
          <cell r="B5" t="str">
            <v>ETC-220SJ</v>
          </cell>
          <cell r="C5">
            <v>111000</v>
          </cell>
          <cell r="D5">
            <v>1</v>
          </cell>
          <cell r="E5" t="str">
            <v>790W×700H×215D</v>
          </cell>
          <cell r="F5">
            <v>111</v>
          </cell>
          <cell r="G5" t="str">
            <v>自然対流タイプ</v>
          </cell>
          <cell r="H5">
            <v>2.19</v>
          </cell>
          <cell r="I5">
            <v>1020</v>
          </cell>
        </row>
        <row r="6">
          <cell r="B6" t="str">
            <v>ETC-300SJ</v>
          </cell>
          <cell r="C6">
            <v>131000</v>
          </cell>
          <cell r="D6">
            <v>1</v>
          </cell>
          <cell r="E6" t="str">
            <v>1018W×700H×215D</v>
          </cell>
          <cell r="F6">
            <v>145.5</v>
          </cell>
          <cell r="G6" t="str">
            <v>自然対流タイプ</v>
          </cell>
          <cell r="H6">
            <v>2.92</v>
          </cell>
          <cell r="I6">
            <v>1450</v>
          </cell>
        </row>
        <row r="7">
          <cell r="B7" t="str">
            <v>ETS-208SJ</v>
          </cell>
          <cell r="C7">
            <v>178000</v>
          </cell>
          <cell r="D7">
            <v>1</v>
          </cell>
          <cell r="E7" t="str">
            <v>595W×640H×240D</v>
          </cell>
          <cell r="F7">
            <v>110</v>
          </cell>
          <cell r="G7" t="str">
            <v>強制放熱タイプ</v>
          </cell>
          <cell r="H7">
            <v>2.1</v>
          </cell>
          <cell r="I7">
            <v>1000</v>
          </cell>
        </row>
        <row r="8">
          <cell r="B8" t="str">
            <v>ETS-308SJ</v>
          </cell>
          <cell r="C8">
            <v>208000</v>
          </cell>
          <cell r="D8">
            <v>1</v>
          </cell>
          <cell r="E8" t="str">
            <v>780W×640H×240D</v>
          </cell>
          <cell r="F8">
            <v>161</v>
          </cell>
          <cell r="G8" t="str">
            <v>強制放熱タイプ</v>
          </cell>
          <cell r="H8">
            <v>3</v>
          </cell>
          <cell r="I8">
            <v>1500</v>
          </cell>
        </row>
        <row r="9">
          <cell r="B9" t="str">
            <v>ETS-408SJ</v>
          </cell>
          <cell r="C9">
            <v>236000</v>
          </cell>
          <cell r="D9">
            <v>1</v>
          </cell>
          <cell r="E9" t="str">
            <v>960W×640H×240D</v>
          </cell>
          <cell r="F9">
            <v>210</v>
          </cell>
          <cell r="G9" t="str">
            <v>強制放熱タイプ</v>
          </cell>
          <cell r="H9">
            <v>4</v>
          </cell>
          <cell r="I9">
            <v>2000</v>
          </cell>
        </row>
        <row r="10">
          <cell r="B10" t="str">
            <v>ETS-508SJ</v>
          </cell>
          <cell r="C10">
            <v>262000</v>
          </cell>
          <cell r="D10">
            <v>1</v>
          </cell>
          <cell r="E10" t="str">
            <v>1145W×640H×240D</v>
          </cell>
          <cell r="F10">
            <v>259</v>
          </cell>
          <cell r="G10" t="str">
            <v>強制放熱タイプ</v>
          </cell>
          <cell r="H10">
            <v>5</v>
          </cell>
          <cell r="I10">
            <v>2450</v>
          </cell>
        </row>
        <row r="11">
          <cell r="B11" t="str">
            <v>ETS-608SJ</v>
          </cell>
          <cell r="C11">
            <v>300000</v>
          </cell>
          <cell r="D11">
            <v>1</v>
          </cell>
          <cell r="E11" t="str">
            <v>1325W×640H×240D</v>
          </cell>
          <cell r="F11">
            <v>308</v>
          </cell>
          <cell r="G11" t="str">
            <v>強制放熱タイプ</v>
          </cell>
          <cell r="H11">
            <v>6</v>
          </cell>
          <cell r="I11">
            <v>3000</v>
          </cell>
        </row>
        <row r="12">
          <cell r="B12" t="str">
            <v>ETS-708SJ</v>
          </cell>
          <cell r="C12">
            <v>330000</v>
          </cell>
          <cell r="D12">
            <v>1</v>
          </cell>
          <cell r="E12" t="str">
            <v>1510W×640H×240D</v>
          </cell>
          <cell r="F12">
            <v>357</v>
          </cell>
          <cell r="G12" t="str">
            <v>強制放熱タイプ</v>
          </cell>
          <cell r="H12">
            <v>7</v>
          </cell>
          <cell r="I12">
            <v>3400</v>
          </cell>
        </row>
        <row r="13">
          <cell r="B13" t="str">
            <v>ETT-358SJ</v>
          </cell>
          <cell r="C13">
            <v>246000</v>
          </cell>
          <cell r="D13">
            <v>1</v>
          </cell>
          <cell r="E13" t="str">
            <v>1150W×490H×300D</v>
          </cell>
          <cell r="F13">
            <v>175</v>
          </cell>
          <cell r="G13" t="str">
            <v>強制放熱タイプ</v>
          </cell>
          <cell r="H13">
            <v>3.5</v>
          </cell>
          <cell r="I13">
            <v>1700</v>
          </cell>
        </row>
        <row r="14">
          <cell r="B14" t="str">
            <v>ETT-508SJ</v>
          </cell>
          <cell r="C14">
            <v>298000</v>
          </cell>
          <cell r="D14">
            <v>1</v>
          </cell>
          <cell r="E14" t="str">
            <v>1530W×490H×300D</v>
          </cell>
          <cell r="F14">
            <v>241</v>
          </cell>
          <cell r="G14" t="str">
            <v>強制放熱タイプ</v>
          </cell>
          <cell r="H14">
            <v>5</v>
          </cell>
          <cell r="I14">
            <v>2450</v>
          </cell>
        </row>
        <row r="15">
          <cell r="B15" t="str">
            <v>ETW-12E</v>
          </cell>
          <cell r="C15">
            <v>182000</v>
          </cell>
          <cell r="D15">
            <v>1</v>
          </cell>
          <cell r="E15" t="str">
            <v>680W×490H×180D</v>
          </cell>
          <cell r="F15">
            <v>65</v>
          </cell>
          <cell r="G15" t="str">
            <v>強制放熱タイプ</v>
          </cell>
          <cell r="H15">
            <v>0.83</v>
          </cell>
          <cell r="I15">
            <v>400</v>
          </cell>
        </row>
        <row r="16">
          <cell r="B16" t="str">
            <v>ETW-18E</v>
          </cell>
          <cell r="C16">
            <v>224000</v>
          </cell>
          <cell r="D16">
            <v>1</v>
          </cell>
          <cell r="E16" t="str">
            <v>903W×490H×180D</v>
          </cell>
          <cell r="F16">
            <v>94</v>
          </cell>
          <cell r="G16" t="str">
            <v>強制放熱タイプ</v>
          </cell>
          <cell r="H16">
            <v>1.24</v>
          </cell>
          <cell r="I16">
            <v>600</v>
          </cell>
        </row>
        <row r="17">
          <cell r="B17" t="str">
            <v>ETW-24E</v>
          </cell>
          <cell r="C17">
            <v>250000</v>
          </cell>
          <cell r="D17">
            <v>1</v>
          </cell>
          <cell r="E17" t="str">
            <v>1126W×490H×180D</v>
          </cell>
          <cell r="F17">
            <v>122</v>
          </cell>
          <cell r="G17" t="str">
            <v>強制放熱タイプ</v>
          </cell>
          <cell r="H17">
            <v>1.65</v>
          </cell>
          <cell r="I17">
            <v>800</v>
          </cell>
        </row>
        <row r="18">
          <cell r="B18" t="str">
            <v>ETW-30E</v>
          </cell>
          <cell r="C18">
            <v>268000</v>
          </cell>
          <cell r="D18">
            <v>1</v>
          </cell>
          <cell r="E18" t="str">
            <v>1348W×490H×180D</v>
          </cell>
          <cell r="F18">
            <v>150</v>
          </cell>
          <cell r="G18" t="str">
            <v>強制放熱タイプ</v>
          </cell>
          <cell r="H18">
            <v>2</v>
          </cell>
          <cell r="I18">
            <v>950</v>
          </cell>
        </row>
        <row r="19">
          <cell r="B19" t="str">
            <v>ETW-36E</v>
          </cell>
          <cell r="C19">
            <v>285000</v>
          </cell>
          <cell r="D19">
            <v>1</v>
          </cell>
          <cell r="E19" t="str">
            <v>1572W×490H×180D</v>
          </cell>
          <cell r="F19">
            <v>178</v>
          </cell>
          <cell r="G19" t="str">
            <v>強制放熱タイプ</v>
          </cell>
          <cell r="H19">
            <v>2.48</v>
          </cell>
          <cell r="I19">
            <v>1200</v>
          </cell>
        </row>
        <row r="20">
          <cell r="B20" t="str">
            <v>ETS-208SJT</v>
          </cell>
          <cell r="C20">
            <v>195000</v>
          </cell>
          <cell r="D20">
            <v>1</v>
          </cell>
          <cell r="E20" t="str">
            <v>595W×640H×240D</v>
          </cell>
          <cell r="F20">
            <v>110</v>
          </cell>
          <cell r="G20" t="str">
            <v>強制放熱タイプ</v>
          </cell>
          <cell r="H20">
            <v>2.1</v>
          </cell>
          <cell r="I20">
            <v>1000</v>
          </cell>
        </row>
        <row r="21">
          <cell r="B21" t="str">
            <v>ETS-308SJT</v>
          </cell>
          <cell r="C21">
            <v>226000</v>
          </cell>
          <cell r="D21">
            <v>1</v>
          </cell>
          <cell r="E21" t="str">
            <v>780W×640H×240D</v>
          </cell>
          <cell r="F21">
            <v>161</v>
          </cell>
          <cell r="G21" t="str">
            <v>強制放熱タイプ</v>
          </cell>
          <cell r="H21">
            <v>3</v>
          </cell>
          <cell r="I21">
            <v>1500</v>
          </cell>
        </row>
        <row r="22">
          <cell r="B22" t="str">
            <v>ETS-408SJT</v>
          </cell>
          <cell r="C22">
            <v>259000</v>
          </cell>
          <cell r="D22">
            <v>1</v>
          </cell>
          <cell r="E22" t="str">
            <v>960W×640H×240D</v>
          </cell>
          <cell r="F22">
            <v>210</v>
          </cell>
          <cell r="G22" t="str">
            <v>強制放熱タイプ</v>
          </cell>
          <cell r="H22">
            <v>4</v>
          </cell>
          <cell r="I22">
            <v>2000</v>
          </cell>
        </row>
        <row r="23">
          <cell r="B23" t="str">
            <v>ETS-508SJT</v>
          </cell>
          <cell r="C23">
            <v>284000</v>
          </cell>
          <cell r="D23">
            <v>1</v>
          </cell>
          <cell r="E23" t="str">
            <v>1145W×640H×240D</v>
          </cell>
          <cell r="F23">
            <v>259</v>
          </cell>
          <cell r="G23" t="str">
            <v>強制放熱タイプ</v>
          </cell>
          <cell r="H23">
            <v>5</v>
          </cell>
          <cell r="I23">
            <v>2450</v>
          </cell>
        </row>
        <row r="24">
          <cell r="B24" t="str">
            <v>ETS-608SJT</v>
          </cell>
          <cell r="C24">
            <v>326000</v>
          </cell>
          <cell r="D24">
            <v>1</v>
          </cell>
          <cell r="E24" t="str">
            <v>1325W×640H×240D</v>
          </cell>
          <cell r="F24">
            <v>308</v>
          </cell>
          <cell r="G24" t="str">
            <v>強制放熱タイプ</v>
          </cell>
          <cell r="H24">
            <v>6</v>
          </cell>
          <cell r="I24">
            <v>3000</v>
          </cell>
        </row>
        <row r="25">
          <cell r="B25" t="str">
            <v>ETS-708SJT</v>
          </cell>
          <cell r="C25">
            <v>360000</v>
          </cell>
          <cell r="D25">
            <v>1</v>
          </cell>
          <cell r="E25" t="str">
            <v>1510W×640H×240D</v>
          </cell>
          <cell r="F25">
            <v>357</v>
          </cell>
          <cell r="G25" t="str">
            <v>強制放熱タイプ</v>
          </cell>
          <cell r="H25">
            <v>7</v>
          </cell>
          <cell r="I25">
            <v>3400</v>
          </cell>
        </row>
        <row r="26">
          <cell r="B26" t="str">
            <v>ETS-208SJO</v>
          </cell>
          <cell r="C26">
            <v>213000</v>
          </cell>
          <cell r="D26">
            <v>1</v>
          </cell>
          <cell r="E26" t="str">
            <v>595W×640H×240D</v>
          </cell>
          <cell r="F26">
            <v>110</v>
          </cell>
          <cell r="G26" t="str">
            <v>強制放熱タイプ</v>
          </cell>
          <cell r="H26">
            <v>2.1</v>
          </cell>
          <cell r="I26">
            <v>1000</v>
          </cell>
        </row>
        <row r="27">
          <cell r="B27" t="str">
            <v>ETS-308SJO</v>
          </cell>
          <cell r="C27">
            <v>243000</v>
          </cell>
          <cell r="D27">
            <v>1</v>
          </cell>
          <cell r="E27" t="str">
            <v>780W×640H×240D</v>
          </cell>
          <cell r="F27">
            <v>161</v>
          </cell>
          <cell r="G27" t="str">
            <v>強制放熱タイプ</v>
          </cell>
          <cell r="H27">
            <v>3</v>
          </cell>
          <cell r="I27">
            <v>1500</v>
          </cell>
        </row>
        <row r="28">
          <cell r="B28" t="str">
            <v>ETS-408SJO</v>
          </cell>
          <cell r="C28">
            <v>271000</v>
          </cell>
          <cell r="D28">
            <v>1</v>
          </cell>
          <cell r="E28" t="str">
            <v>960W×640H×240D</v>
          </cell>
          <cell r="F28">
            <v>210</v>
          </cell>
          <cell r="G28" t="str">
            <v>強制放熱タイプ</v>
          </cell>
          <cell r="H28">
            <v>4</v>
          </cell>
          <cell r="I28">
            <v>2000</v>
          </cell>
        </row>
        <row r="29">
          <cell r="B29" t="str">
            <v>ETS-508SJO</v>
          </cell>
          <cell r="C29">
            <v>297000</v>
          </cell>
          <cell r="D29">
            <v>1</v>
          </cell>
          <cell r="E29" t="str">
            <v>1145W×640H×240D</v>
          </cell>
          <cell r="F29">
            <v>259</v>
          </cell>
          <cell r="G29" t="str">
            <v>強制放熱タイプ</v>
          </cell>
          <cell r="H29">
            <v>5</v>
          </cell>
          <cell r="I29">
            <v>2450</v>
          </cell>
        </row>
        <row r="30">
          <cell r="B30" t="str">
            <v>ETS-608SJO</v>
          </cell>
          <cell r="C30">
            <v>335000</v>
          </cell>
          <cell r="D30">
            <v>1</v>
          </cell>
          <cell r="E30" t="str">
            <v>1325W×640H×240D</v>
          </cell>
          <cell r="F30">
            <v>308</v>
          </cell>
          <cell r="G30" t="str">
            <v>強制放熱タイプ</v>
          </cell>
          <cell r="H30">
            <v>6</v>
          </cell>
          <cell r="I30">
            <v>3000</v>
          </cell>
        </row>
        <row r="31">
          <cell r="B31" t="str">
            <v>ETS-708SJO</v>
          </cell>
          <cell r="C31">
            <v>365000</v>
          </cell>
          <cell r="D31">
            <v>1</v>
          </cell>
          <cell r="E31" t="str">
            <v>1510W×640H×240D</v>
          </cell>
          <cell r="F31">
            <v>357</v>
          </cell>
          <cell r="G31" t="str">
            <v>強制放熱タイプ</v>
          </cell>
          <cell r="H31">
            <v>7</v>
          </cell>
          <cell r="I31">
            <v>3400</v>
          </cell>
        </row>
        <row r="32">
          <cell r="B32" t="str">
            <v>ETS-208SJM</v>
          </cell>
          <cell r="C32">
            <v>195000</v>
          </cell>
          <cell r="D32">
            <v>1</v>
          </cell>
          <cell r="E32" t="str">
            <v>595W×640H×240D</v>
          </cell>
          <cell r="F32">
            <v>110</v>
          </cell>
          <cell r="G32" t="str">
            <v>強制放熱タイプ</v>
          </cell>
          <cell r="H32">
            <v>2.1</v>
          </cell>
          <cell r="I32">
            <v>1000</v>
          </cell>
          <cell r="J32">
            <v>2.1</v>
          </cell>
        </row>
        <row r="33">
          <cell r="B33" t="str">
            <v>ETS-308SJM</v>
          </cell>
          <cell r="C33">
            <v>226000</v>
          </cell>
          <cell r="D33">
            <v>1</v>
          </cell>
          <cell r="E33" t="str">
            <v>780W×640H×240D</v>
          </cell>
          <cell r="F33">
            <v>161</v>
          </cell>
          <cell r="G33" t="str">
            <v>強制放熱タイプ</v>
          </cell>
          <cell r="H33">
            <v>3</v>
          </cell>
          <cell r="I33">
            <v>1500</v>
          </cell>
          <cell r="J33">
            <v>3</v>
          </cell>
        </row>
        <row r="34">
          <cell r="B34" t="str">
            <v>ETS-408SJM</v>
          </cell>
          <cell r="C34">
            <v>259000</v>
          </cell>
          <cell r="D34">
            <v>1</v>
          </cell>
          <cell r="E34" t="str">
            <v>960W×640H×240D</v>
          </cell>
          <cell r="F34">
            <v>210</v>
          </cell>
          <cell r="G34" t="str">
            <v>強制放熱タイプ</v>
          </cell>
          <cell r="H34">
            <v>4</v>
          </cell>
          <cell r="I34">
            <v>2000</v>
          </cell>
          <cell r="J34">
            <v>4</v>
          </cell>
        </row>
        <row r="35">
          <cell r="B35" t="str">
            <v>ETS-508SJM</v>
          </cell>
          <cell r="C35">
            <v>284000</v>
          </cell>
          <cell r="D35">
            <v>1</v>
          </cell>
          <cell r="E35" t="str">
            <v>1145W×640H×240D</v>
          </cell>
          <cell r="F35">
            <v>259</v>
          </cell>
          <cell r="G35" t="str">
            <v>強制放熱タイプ</v>
          </cell>
          <cell r="H35">
            <v>5</v>
          </cell>
          <cell r="I35">
            <v>2450</v>
          </cell>
          <cell r="J35">
            <v>5</v>
          </cell>
        </row>
        <row r="36">
          <cell r="B36" t="str">
            <v>ETS-608SJM</v>
          </cell>
          <cell r="C36">
            <v>326000</v>
          </cell>
          <cell r="D36">
            <v>1</v>
          </cell>
          <cell r="E36" t="str">
            <v>1325W×640H×240D</v>
          </cell>
          <cell r="F36">
            <v>308</v>
          </cell>
          <cell r="G36" t="str">
            <v>強制放熱タイプ</v>
          </cell>
          <cell r="H36">
            <v>6</v>
          </cell>
          <cell r="I36">
            <v>3000</v>
          </cell>
          <cell r="J36">
            <v>6</v>
          </cell>
        </row>
        <row r="37">
          <cell r="B37" t="str">
            <v>ETS-708SJM</v>
          </cell>
          <cell r="C37">
            <v>360000</v>
          </cell>
          <cell r="D37">
            <v>1</v>
          </cell>
          <cell r="E37" t="str">
            <v>1510W×640H×240D</v>
          </cell>
          <cell r="F37">
            <v>357</v>
          </cell>
          <cell r="G37" t="str">
            <v>強制放熱タイプ</v>
          </cell>
          <cell r="H37">
            <v>7</v>
          </cell>
          <cell r="I37">
            <v>3400</v>
          </cell>
          <cell r="J37">
            <v>7</v>
          </cell>
        </row>
      </sheetData>
      <sheetData sheetId="38" refreshError="1"/>
      <sheetData sheetId="39" refreshError="1"/>
      <sheetData sheetId="4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 (2)"/>
      <sheetName val="経費入力計算表H13～"/>
      <sheetName val="継続部分払年度末"/>
      <sheetName val="総括表"/>
      <sheetName val="設計書"/>
      <sheetName val="２次製品"/>
      <sheetName val="表紙"/>
      <sheetName val="特記機械"/>
      <sheetName val="D構成率"/>
      <sheetName val="単年A"/>
      <sheetName val="印刷書式"/>
      <sheetName val="出来高表紙"/>
      <sheetName val="出来高計算"/>
      <sheetName val="単年部分払"/>
      <sheetName val="補助経費按分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  <sheetName val="△設定(型式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解体 "/>
      <sheetName val="解体新興"/>
      <sheetName val="日本海"/>
      <sheetName val="日本海見積もり"/>
      <sheetName val="新興見積もり"/>
      <sheetName val="新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"/>
      <sheetName val="A-2"/>
      <sheetName val="A-3"/>
      <sheetName val="付加仮設 "/>
      <sheetName val="表紙"/>
      <sheetName val="種"/>
      <sheetName val="科"/>
      <sheetName val="中科"/>
      <sheetName val="細"/>
      <sheetName val="別紙"/>
      <sheetName val="代価表"/>
      <sheetName val="代価表 (2)"/>
      <sheetName val="資比"/>
      <sheetName val="見比"/>
      <sheetName val="解体項目見比"/>
      <sheetName val="産廃処分比較"/>
      <sheetName val="１回目金額調整"/>
      <sheetName val="最基価"/>
      <sheetName val="種（公表）"/>
      <sheetName val="科（公表）"/>
      <sheetName val="090423数量公開"/>
      <sheetName val="単価根拠表(設備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BF3B-A3C2-4F10-9D2D-A2B741CCB72B}">
  <dimension ref="A1:K27"/>
  <sheetViews>
    <sheetView view="pageBreakPreview" topLeftCell="A9" zoomScaleNormal="100" zoomScaleSheetLayoutView="100" workbookViewId="0">
      <selection activeCell="H7" sqref="H7"/>
    </sheetView>
  </sheetViews>
  <sheetFormatPr defaultColWidth="11" defaultRowHeight="17.25"/>
  <cols>
    <col min="1" max="1" width="7.125" style="101" customWidth="1"/>
    <col min="2" max="2" width="15.875" style="101" customWidth="1"/>
    <col min="3" max="3" width="22.625" style="101" customWidth="1"/>
    <col min="4" max="4" width="6.125" style="101" customWidth="1"/>
    <col min="5" max="5" width="6" style="101" customWidth="1"/>
    <col min="6" max="9" width="12" style="101" customWidth="1"/>
    <col min="10" max="10" width="15.5" style="101" customWidth="1"/>
    <col min="11" max="11" width="17.125" style="101" customWidth="1"/>
    <col min="12" max="12" width="11" style="101"/>
    <col min="13" max="14" width="19.5" style="101" customWidth="1"/>
    <col min="15" max="256" width="11" style="101"/>
    <col min="257" max="257" width="7.125" style="101" customWidth="1"/>
    <col min="258" max="258" width="15.875" style="101" customWidth="1"/>
    <col min="259" max="259" width="22.625" style="101" customWidth="1"/>
    <col min="260" max="260" width="6.125" style="101" customWidth="1"/>
    <col min="261" max="261" width="6" style="101" customWidth="1"/>
    <col min="262" max="265" width="12" style="101" customWidth="1"/>
    <col min="266" max="266" width="15.5" style="101" customWidth="1"/>
    <col min="267" max="267" width="17.125" style="101" customWidth="1"/>
    <col min="268" max="268" width="11" style="101"/>
    <col min="269" max="270" width="19.5" style="101" customWidth="1"/>
    <col min="271" max="512" width="11" style="101"/>
    <col min="513" max="513" width="7.125" style="101" customWidth="1"/>
    <col min="514" max="514" width="15.875" style="101" customWidth="1"/>
    <col min="515" max="515" width="22.625" style="101" customWidth="1"/>
    <col min="516" max="516" width="6.125" style="101" customWidth="1"/>
    <col min="517" max="517" width="6" style="101" customWidth="1"/>
    <col min="518" max="521" width="12" style="101" customWidth="1"/>
    <col min="522" max="522" width="15.5" style="101" customWidth="1"/>
    <col min="523" max="523" width="17.125" style="101" customWidth="1"/>
    <col min="524" max="524" width="11" style="101"/>
    <col min="525" max="526" width="19.5" style="101" customWidth="1"/>
    <col min="527" max="768" width="11" style="101"/>
    <col min="769" max="769" width="7.125" style="101" customWidth="1"/>
    <col min="770" max="770" width="15.875" style="101" customWidth="1"/>
    <col min="771" max="771" width="22.625" style="101" customWidth="1"/>
    <col min="772" max="772" width="6.125" style="101" customWidth="1"/>
    <col min="773" max="773" width="6" style="101" customWidth="1"/>
    <col min="774" max="777" width="12" style="101" customWidth="1"/>
    <col min="778" max="778" width="15.5" style="101" customWidth="1"/>
    <col min="779" max="779" width="17.125" style="101" customWidth="1"/>
    <col min="780" max="780" width="11" style="101"/>
    <col min="781" max="782" width="19.5" style="101" customWidth="1"/>
    <col min="783" max="1024" width="11" style="101"/>
    <col min="1025" max="1025" width="7.125" style="101" customWidth="1"/>
    <col min="1026" max="1026" width="15.875" style="101" customWidth="1"/>
    <col min="1027" max="1027" width="22.625" style="101" customWidth="1"/>
    <col min="1028" max="1028" width="6.125" style="101" customWidth="1"/>
    <col min="1029" max="1029" width="6" style="101" customWidth="1"/>
    <col min="1030" max="1033" width="12" style="101" customWidth="1"/>
    <col min="1034" max="1034" width="15.5" style="101" customWidth="1"/>
    <col min="1035" max="1035" width="17.125" style="101" customWidth="1"/>
    <col min="1036" max="1036" width="11" style="101"/>
    <col min="1037" max="1038" width="19.5" style="101" customWidth="1"/>
    <col min="1039" max="1280" width="11" style="101"/>
    <col min="1281" max="1281" width="7.125" style="101" customWidth="1"/>
    <col min="1282" max="1282" width="15.875" style="101" customWidth="1"/>
    <col min="1283" max="1283" width="22.625" style="101" customWidth="1"/>
    <col min="1284" max="1284" width="6.125" style="101" customWidth="1"/>
    <col min="1285" max="1285" width="6" style="101" customWidth="1"/>
    <col min="1286" max="1289" width="12" style="101" customWidth="1"/>
    <col min="1290" max="1290" width="15.5" style="101" customWidth="1"/>
    <col min="1291" max="1291" width="17.125" style="101" customWidth="1"/>
    <col min="1292" max="1292" width="11" style="101"/>
    <col min="1293" max="1294" width="19.5" style="101" customWidth="1"/>
    <col min="1295" max="1536" width="11" style="101"/>
    <col min="1537" max="1537" width="7.125" style="101" customWidth="1"/>
    <col min="1538" max="1538" width="15.875" style="101" customWidth="1"/>
    <col min="1539" max="1539" width="22.625" style="101" customWidth="1"/>
    <col min="1540" max="1540" width="6.125" style="101" customWidth="1"/>
    <col min="1541" max="1541" width="6" style="101" customWidth="1"/>
    <col min="1542" max="1545" width="12" style="101" customWidth="1"/>
    <col min="1546" max="1546" width="15.5" style="101" customWidth="1"/>
    <col min="1547" max="1547" width="17.125" style="101" customWidth="1"/>
    <col min="1548" max="1548" width="11" style="101"/>
    <col min="1549" max="1550" width="19.5" style="101" customWidth="1"/>
    <col min="1551" max="1792" width="11" style="101"/>
    <col min="1793" max="1793" width="7.125" style="101" customWidth="1"/>
    <col min="1794" max="1794" width="15.875" style="101" customWidth="1"/>
    <col min="1795" max="1795" width="22.625" style="101" customWidth="1"/>
    <col min="1796" max="1796" width="6.125" style="101" customWidth="1"/>
    <col min="1797" max="1797" width="6" style="101" customWidth="1"/>
    <col min="1798" max="1801" width="12" style="101" customWidth="1"/>
    <col min="1802" max="1802" width="15.5" style="101" customWidth="1"/>
    <col min="1803" max="1803" width="17.125" style="101" customWidth="1"/>
    <col min="1804" max="1804" width="11" style="101"/>
    <col min="1805" max="1806" width="19.5" style="101" customWidth="1"/>
    <col min="1807" max="2048" width="11" style="101"/>
    <col min="2049" max="2049" width="7.125" style="101" customWidth="1"/>
    <col min="2050" max="2050" width="15.875" style="101" customWidth="1"/>
    <col min="2051" max="2051" width="22.625" style="101" customWidth="1"/>
    <col min="2052" max="2052" width="6.125" style="101" customWidth="1"/>
    <col min="2053" max="2053" width="6" style="101" customWidth="1"/>
    <col min="2054" max="2057" width="12" style="101" customWidth="1"/>
    <col min="2058" max="2058" width="15.5" style="101" customWidth="1"/>
    <col min="2059" max="2059" width="17.125" style="101" customWidth="1"/>
    <col min="2060" max="2060" width="11" style="101"/>
    <col min="2061" max="2062" width="19.5" style="101" customWidth="1"/>
    <col min="2063" max="2304" width="11" style="101"/>
    <col min="2305" max="2305" width="7.125" style="101" customWidth="1"/>
    <col min="2306" max="2306" width="15.875" style="101" customWidth="1"/>
    <col min="2307" max="2307" width="22.625" style="101" customWidth="1"/>
    <col min="2308" max="2308" width="6.125" style="101" customWidth="1"/>
    <col min="2309" max="2309" width="6" style="101" customWidth="1"/>
    <col min="2310" max="2313" width="12" style="101" customWidth="1"/>
    <col min="2314" max="2314" width="15.5" style="101" customWidth="1"/>
    <col min="2315" max="2315" width="17.125" style="101" customWidth="1"/>
    <col min="2316" max="2316" width="11" style="101"/>
    <col min="2317" max="2318" width="19.5" style="101" customWidth="1"/>
    <col min="2319" max="2560" width="11" style="101"/>
    <col min="2561" max="2561" width="7.125" style="101" customWidth="1"/>
    <col min="2562" max="2562" width="15.875" style="101" customWidth="1"/>
    <col min="2563" max="2563" width="22.625" style="101" customWidth="1"/>
    <col min="2564" max="2564" width="6.125" style="101" customWidth="1"/>
    <col min="2565" max="2565" width="6" style="101" customWidth="1"/>
    <col min="2566" max="2569" width="12" style="101" customWidth="1"/>
    <col min="2570" max="2570" width="15.5" style="101" customWidth="1"/>
    <col min="2571" max="2571" width="17.125" style="101" customWidth="1"/>
    <col min="2572" max="2572" width="11" style="101"/>
    <col min="2573" max="2574" width="19.5" style="101" customWidth="1"/>
    <col min="2575" max="2816" width="11" style="101"/>
    <col min="2817" max="2817" width="7.125" style="101" customWidth="1"/>
    <col min="2818" max="2818" width="15.875" style="101" customWidth="1"/>
    <col min="2819" max="2819" width="22.625" style="101" customWidth="1"/>
    <col min="2820" max="2820" width="6.125" style="101" customWidth="1"/>
    <col min="2821" max="2821" width="6" style="101" customWidth="1"/>
    <col min="2822" max="2825" width="12" style="101" customWidth="1"/>
    <col min="2826" max="2826" width="15.5" style="101" customWidth="1"/>
    <col min="2827" max="2827" width="17.125" style="101" customWidth="1"/>
    <col min="2828" max="2828" width="11" style="101"/>
    <col min="2829" max="2830" width="19.5" style="101" customWidth="1"/>
    <col min="2831" max="3072" width="11" style="101"/>
    <col min="3073" max="3073" width="7.125" style="101" customWidth="1"/>
    <col min="3074" max="3074" width="15.875" style="101" customWidth="1"/>
    <col min="3075" max="3075" width="22.625" style="101" customWidth="1"/>
    <col min="3076" max="3076" width="6.125" style="101" customWidth="1"/>
    <col min="3077" max="3077" width="6" style="101" customWidth="1"/>
    <col min="3078" max="3081" width="12" style="101" customWidth="1"/>
    <col min="3082" max="3082" width="15.5" style="101" customWidth="1"/>
    <col min="3083" max="3083" width="17.125" style="101" customWidth="1"/>
    <col min="3084" max="3084" width="11" style="101"/>
    <col min="3085" max="3086" width="19.5" style="101" customWidth="1"/>
    <col min="3087" max="3328" width="11" style="101"/>
    <col min="3329" max="3329" width="7.125" style="101" customWidth="1"/>
    <col min="3330" max="3330" width="15.875" style="101" customWidth="1"/>
    <col min="3331" max="3331" width="22.625" style="101" customWidth="1"/>
    <col min="3332" max="3332" width="6.125" style="101" customWidth="1"/>
    <col min="3333" max="3333" width="6" style="101" customWidth="1"/>
    <col min="3334" max="3337" width="12" style="101" customWidth="1"/>
    <col min="3338" max="3338" width="15.5" style="101" customWidth="1"/>
    <col min="3339" max="3339" width="17.125" style="101" customWidth="1"/>
    <col min="3340" max="3340" width="11" style="101"/>
    <col min="3341" max="3342" width="19.5" style="101" customWidth="1"/>
    <col min="3343" max="3584" width="11" style="101"/>
    <col min="3585" max="3585" width="7.125" style="101" customWidth="1"/>
    <col min="3586" max="3586" width="15.875" style="101" customWidth="1"/>
    <col min="3587" max="3587" width="22.625" style="101" customWidth="1"/>
    <col min="3588" max="3588" width="6.125" style="101" customWidth="1"/>
    <col min="3589" max="3589" width="6" style="101" customWidth="1"/>
    <col min="3590" max="3593" width="12" style="101" customWidth="1"/>
    <col min="3594" max="3594" width="15.5" style="101" customWidth="1"/>
    <col min="3595" max="3595" width="17.125" style="101" customWidth="1"/>
    <col min="3596" max="3596" width="11" style="101"/>
    <col min="3597" max="3598" width="19.5" style="101" customWidth="1"/>
    <col min="3599" max="3840" width="11" style="101"/>
    <col min="3841" max="3841" width="7.125" style="101" customWidth="1"/>
    <col min="3842" max="3842" width="15.875" style="101" customWidth="1"/>
    <col min="3843" max="3843" width="22.625" style="101" customWidth="1"/>
    <col min="3844" max="3844" width="6.125" style="101" customWidth="1"/>
    <col min="3845" max="3845" width="6" style="101" customWidth="1"/>
    <col min="3846" max="3849" width="12" style="101" customWidth="1"/>
    <col min="3850" max="3850" width="15.5" style="101" customWidth="1"/>
    <col min="3851" max="3851" width="17.125" style="101" customWidth="1"/>
    <col min="3852" max="3852" width="11" style="101"/>
    <col min="3853" max="3854" width="19.5" style="101" customWidth="1"/>
    <col min="3855" max="4096" width="11" style="101"/>
    <col min="4097" max="4097" width="7.125" style="101" customWidth="1"/>
    <col min="4098" max="4098" width="15.875" style="101" customWidth="1"/>
    <col min="4099" max="4099" width="22.625" style="101" customWidth="1"/>
    <col min="4100" max="4100" width="6.125" style="101" customWidth="1"/>
    <col min="4101" max="4101" width="6" style="101" customWidth="1"/>
    <col min="4102" max="4105" width="12" style="101" customWidth="1"/>
    <col min="4106" max="4106" width="15.5" style="101" customWidth="1"/>
    <col min="4107" max="4107" width="17.125" style="101" customWidth="1"/>
    <col min="4108" max="4108" width="11" style="101"/>
    <col min="4109" max="4110" width="19.5" style="101" customWidth="1"/>
    <col min="4111" max="4352" width="11" style="101"/>
    <col min="4353" max="4353" width="7.125" style="101" customWidth="1"/>
    <col min="4354" max="4354" width="15.875" style="101" customWidth="1"/>
    <col min="4355" max="4355" width="22.625" style="101" customWidth="1"/>
    <col min="4356" max="4356" width="6.125" style="101" customWidth="1"/>
    <col min="4357" max="4357" width="6" style="101" customWidth="1"/>
    <col min="4358" max="4361" width="12" style="101" customWidth="1"/>
    <col min="4362" max="4362" width="15.5" style="101" customWidth="1"/>
    <col min="4363" max="4363" width="17.125" style="101" customWidth="1"/>
    <col min="4364" max="4364" width="11" style="101"/>
    <col min="4365" max="4366" width="19.5" style="101" customWidth="1"/>
    <col min="4367" max="4608" width="11" style="101"/>
    <col min="4609" max="4609" width="7.125" style="101" customWidth="1"/>
    <col min="4610" max="4610" width="15.875" style="101" customWidth="1"/>
    <col min="4611" max="4611" width="22.625" style="101" customWidth="1"/>
    <col min="4612" max="4612" width="6.125" style="101" customWidth="1"/>
    <col min="4613" max="4613" width="6" style="101" customWidth="1"/>
    <col min="4614" max="4617" width="12" style="101" customWidth="1"/>
    <col min="4618" max="4618" width="15.5" style="101" customWidth="1"/>
    <col min="4619" max="4619" width="17.125" style="101" customWidth="1"/>
    <col min="4620" max="4620" width="11" style="101"/>
    <col min="4621" max="4622" width="19.5" style="101" customWidth="1"/>
    <col min="4623" max="4864" width="11" style="101"/>
    <col min="4865" max="4865" width="7.125" style="101" customWidth="1"/>
    <col min="4866" max="4866" width="15.875" style="101" customWidth="1"/>
    <col min="4867" max="4867" width="22.625" style="101" customWidth="1"/>
    <col min="4868" max="4868" width="6.125" style="101" customWidth="1"/>
    <col min="4869" max="4869" width="6" style="101" customWidth="1"/>
    <col min="4870" max="4873" width="12" style="101" customWidth="1"/>
    <col min="4874" max="4874" width="15.5" style="101" customWidth="1"/>
    <col min="4875" max="4875" width="17.125" style="101" customWidth="1"/>
    <col min="4876" max="4876" width="11" style="101"/>
    <col min="4877" max="4878" width="19.5" style="101" customWidth="1"/>
    <col min="4879" max="5120" width="11" style="101"/>
    <col min="5121" max="5121" width="7.125" style="101" customWidth="1"/>
    <col min="5122" max="5122" width="15.875" style="101" customWidth="1"/>
    <col min="5123" max="5123" width="22.625" style="101" customWidth="1"/>
    <col min="5124" max="5124" width="6.125" style="101" customWidth="1"/>
    <col min="5125" max="5125" width="6" style="101" customWidth="1"/>
    <col min="5126" max="5129" width="12" style="101" customWidth="1"/>
    <col min="5130" max="5130" width="15.5" style="101" customWidth="1"/>
    <col min="5131" max="5131" width="17.125" style="101" customWidth="1"/>
    <col min="5132" max="5132" width="11" style="101"/>
    <col min="5133" max="5134" width="19.5" style="101" customWidth="1"/>
    <col min="5135" max="5376" width="11" style="101"/>
    <col min="5377" max="5377" width="7.125" style="101" customWidth="1"/>
    <col min="5378" max="5378" width="15.875" style="101" customWidth="1"/>
    <col min="5379" max="5379" width="22.625" style="101" customWidth="1"/>
    <col min="5380" max="5380" width="6.125" style="101" customWidth="1"/>
    <col min="5381" max="5381" width="6" style="101" customWidth="1"/>
    <col min="5382" max="5385" width="12" style="101" customWidth="1"/>
    <col min="5386" max="5386" width="15.5" style="101" customWidth="1"/>
    <col min="5387" max="5387" width="17.125" style="101" customWidth="1"/>
    <col min="5388" max="5388" width="11" style="101"/>
    <col min="5389" max="5390" width="19.5" style="101" customWidth="1"/>
    <col min="5391" max="5632" width="11" style="101"/>
    <col min="5633" max="5633" width="7.125" style="101" customWidth="1"/>
    <col min="5634" max="5634" width="15.875" style="101" customWidth="1"/>
    <col min="5635" max="5635" width="22.625" style="101" customWidth="1"/>
    <col min="5636" max="5636" width="6.125" style="101" customWidth="1"/>
    <col min="5637" max="5637" width="6" style="101" customWidth="1"/>
    <col min="5638" max="5641" width="12" style="101" customWidth="1"/>
    <col min="5642" max="5642" width="15.5" style="101" customWidth="1"/>
    <col min="5643" max="5643" width="17.125" style="101" customWidth="1"/>
    <col min="5644" max="5644" width="11" style="101"/>
    <col min="5645" max="5646" width="19.5" style="101" customWidth="1"/>
    <col min="5647" max="5888" width="11" style="101"/>
    <col min="5889" max="5889" width="7.125" style="101" customWidth="1"/>
    <col min="5890" max="5890" width="15.875" style="101" customWidth="1"/>
    <col min="5891" max="5891" width="22.625" style="101" customWidth="1"/>
    <col min="5892" max="5892" width="6.125" style="101" customWidth="1"/>
    <col min="5893" max="5893" width="6" style="101" customWidth="1"/>
    <col min="5894" max="5897" width="12" style="101" customWidth="1"/>
    <col min="5898" max="5898" width="15.5" style="101" customWidth="1"/>
    <col min="5899" max="5899" width="17.125" style="101" customWidth="1"/>
    <col min="5900" max="5900" width="11" style="101"/>
    <col min="5901" max="5902" width="19.5" style="101" customWidth="1"/>
    <col min="5903" max="6144" width="11" style="101"/>
    <col min="6145" max="6145" width="7.125" style="101" customWidth="1"/>
    <col min="6146" max="6146" width="15.875" style="101" customWidth="1"/>
    <col min="6147" max="6147" width="22.625" style="101" customWidth="1"/>
    <col min="6148" max="6148" width="6.125" style="101" customWidth="1"/>
    <col min="6149" max="6149" width="6" style="101" customWidth="1"/>
    <col min="6150" max="6153" width="12" style="101" customWidth="1"/>
    <col min="6154" max="6154" width="15.5" style="101" customWidth="1"/>
    <col min="6155" max="6155" width="17.125" style="101" customWidth="1"/>
    <col min="6156" max="6156" width="11" style="101"/>
    <col min="6157" max="6158" width="19.5" style="101" customWidth="1"/>
    <col min="6159" max="6400" width="11" style="101"/>
    <col min="6401" max="6401" width="7.125" style="101" customWidth="1"/>
    <col min="6402" max="6402" width="15.875" style="101" customWidth="1"/>
    <col min="6403" max="6403" width="22.625" style="101" customWidth="1"/>
    <col min="6404" max="6404" width="6.125" style="101" customWidth="1"/>
    <col min="6405" max="6405" width="6" style="101" customWidth="1"/>
    <col min="6406" max="6409" width="12" style="101" customWidth="1"/>
    <col min="6410" max="6410" width="15.5" style="101" customWidth="1"/>
    <col min="6411" max="6411" width="17.125" style="101" customWidth="1"/>
    <col min="6412" max="6412" width="11" style="101"/>
    <col min="6413" max="6414" width="19.5" style="101" customWidth="1"/>
    <col min="6415" max="6656" width="11" style="101"/>
    <col min="6657" max="6657" width="7.125" style="101" customWidth="1"/>
    <col min="6658" max="6658" width="15.875" style="101" customWidth="1"/>
    <col min="6659" max="6659" width="22.625" style="101" customWidth="1"/>
    <col min="6660" max="6660" width="6.125" style="101" customWidth="1"/>
    <col min="6661" max="6661" width="6" style="101" customWidth="1"/>
    <col min="6662" max="6665" width="12" style="101" customWidth="1"/>
    <col min="6666" max="6666" width="15.5" style="101" customWidth="1"/>
    <col min="6667" max="6667" width="17.125" style="101" customWidth="1"/>
    <col min="6668" max="6668" width="11" style="101"/>
    <col min="6669" max="6670" width="19.5" style="101" customWidth="1"/>
    <col min="6671" max="6912" width="11" style="101"/>
    <col min="6913" max="6913" width="7.125" style="101" customWidth="1"/>
    <col min="6914" max="6914" width="15.875" style="101" customWidth="1"/>
    <col min="6915" max="6915" width="22.625" style="101" customWidth="1"/>
    <col min="6916" max="6916" width="6.125" style="101" customWidth="1"/>
    <col min="6917" max="6917" width="6" style="101" customWidth="1"/>
    <col min="6918" max="6921" width="12" style="101" customWidth="1"/>
    <col min="6922" max="6922" width="15.5" style="101" customWidth="1"/>
    <col min="6923" max="6923" width="17.125" style="101" customWidth="1"/>
    <col min="6924" max="6924" width="11" style="101"/>
    <col min="6925" max="6926" width="19.5" style="101" customWidth="1"/>
    <col min="6927" max="7168" width="11" style="101"/>
    <col min="7169" max="7169" width="7.125" style="101" customWidth="1"/>
    <col min="7170" max="7170" width="15.875" style="101" customWidth="1"/>
    <col min="7171" max="7171" width="22.625" style="101" customWidth="1"/>
    <col min="7172" max="7172" width="6.125" style="101" customWidth="1"/>
    <col min="7173" max="7173" width="6" style="101" customWidth="1"/>
    <col min="7174" max="7177" width="12" style="101" customWidth="1"/>
    <col min="7178" max="7178" width="15.5" style="101" customWidth="1"/>
    <col min="7179" max="7179" width="17.125" style="101" customWidth="1"/>
    <col min="7180" max="7180" width="11" style="101"/>
    <col min="7181" max="7182" width="19.5" style="101" customWidth="1"/>
    <col min="7183" max="7424" width="11" style="101"/>
    <col min="7425" max="7425" width="7.125" style="101" customWidth="1"/>
    <col min="7426" max="7426" width="15.875" style="101" customWidth="1"/>
    <col min="7427" max="7427" width="22.625" style="101" customWidth="1"/>
    <col min="7428" max="7428" width="6.125" style="101" customWidth="1"/>
    <col min="7429" max="7429" width="6" style="101" customWidth="1"/>
    <col min="7430" max="7433" width="12" style="101" customWidth="1"/>
    <col min="7434" max="7434" width="15.5" style="101" customWidth="1"/>
    <col min="7435" max="7435" width="17.125" style="101" customWidth="1"/>
    <col min="7436" max="7436" width="11" style="101"/>
    <col min="7437" max="7438" width="19.5" style="101" customWidth="1"/>
    <col min="7439" max="7680" width="11" style="101"/>
    <col min="7681" max="7681" width="7.125" style="101" customWidth="1"/>
    <col min="7682" max="7682" width="15.875" style="101" customWidth="1"/>
    <col min="7683" max="7683" width="22.625" style="101" customWidth="1"/>
    <col min="7684" max="7684" width="6.125" style="101" customWidth="1"/>
    <col min="7685" max="7685" width="6" style="101" customWidth="1"/>
    <col min="7686" max="7689" width="12" style="101" customWidth="1"/>
    <col min="7690" max="7690" width="15.5" style="101" customWidth="1"/>
    <col min="7691" max="7691" width="17.125" style="101" customWidth="1"/>
    <col min="7692" max="7692" width="11" style="101"/>
    <col min="7693" max="7694" width="19.5" style="101" customWidth="1"/>
    <col min="7695" max="7936" width="11" style="101"/>
    <col min="7937" max="7937" width="7.125" style="101" customWidth="1"/>
    <col min="7938" max="7938" width="15.875" style="101" customWidth="1"/>
    <col min="7939" max="7939" width="22.625" style="101" customWidth="1"/>
    <col min="7940" max="7940" width="6.125" style="101" customWidth="1"/>
    <col min="7941" max="7941" width="6" style="101" customWidth="1"/>
    <col min="7942" max="7945" width="12" style="101" customWidth="1"/>
    <col min="7946" max="7946" width="15.5" style="101" customWidth="1"/>
    <col min="7947" max="7947" width="17.125" style="101" customWidth="1"/>
    <col min="7948" max="7948" width="11" style="101"/>
    <col min="7949" max="7950" width="19.5" style="101" customWidth="1"/>
    <col min="7951" max="8192" width="11" style="101"/>
    <col min="8193" max="8193" width="7.125" style="101" customWidth="1"/>
    <col min="8194" max="8194" width="15.875" style="101" customWidth="1"/>
    <col min="8195" max="8195" width="22.625" style="101" customWidth="1"/>
    <col min="8196" max="8196" width="6.125" style="101" customWidth="1"/>
    <col min="8197" max="8197" width="6" style="101" customWidth="1"/>
    <col min="8198" max="8201" width="12" style="101" customWidth="1"/>
    <col min="8202" max="8202" width="15.5" style="101" customWidth="1"/>
    <col min="8203" max="8203" width="17.125" style="101" customWidth="1"/>
    <col min="8204" max="8204" width="11" style="101"/>
    <col min="8205" max="8206" width="19.5" style="101" customWidth="1"/>
    <col min="8207" max="8448" width="11" style="101"/>
    <col min="8449" max="8449" width="7.125" style="101" customWidth="1"/>
    <col min="8450" max="8450" width="15.875" style="101" customWidth="1"/>
    <col min="8451" max="8451" width="22.625" style="101" customWidth="1"/>
    <col min="8452" max="8452" width="6.125" style="101" customWidth="1"/>
    <col min="8453" max="8453" width="6" style="101" customWidth="1"/>
    <col min="8454" max="8457" width="12" style="101" customWidth="1"/>
    <col min="8458" max="8458" width="15.5" style="101" customWidth="1"/>
    <col min="8459" max="8459" width="17.125" style="101" customWidth="1"/>
    <col min="8460" max="8460" width="11" style="101"/>
    <col min="8461" max="8462" width="19.5" style="101" customWidth="1"/>
    <col min="8463" max="8704" width="11" style="101"/>
    <col min="8705" max="8705" width="7.125" style="101" customWidth="1"/>
    <col min="8706" max="8706" width="15.875" style="101" customWidth="1"/>
    <col min="8707" max="8707" width="22.625" style="101" customWidth="1"/>
    <col min="8708" max="8708" width="6.125" style="101" customWidth="1"/>
    <col min="8709" max="8709" width="6" style="101" customWidth="1"/>
    <col min="8710" max="8713" width="12" style="101" customWidth="1"/>
    <col min="8714" max="8714" width="15.5" style="101" customWidth="1"/>
    <col min="8715" max="8715" width="17.125" style="101" customWidth="1"/>
    <col min="8716" max="8716" width="11" style="101"/>
    <col min="8717" max="8718" width="19.5" style="101" customWidth="1"/>
    <col min="8719" max="8960" width="11" style="101"/>
    <col min="8961" max="8961" width="7.125" style="101" customWidth="1"/>
    <col min="8962" max="8962" width="15.875" style="101" customWidth="1"/>
    <col min="8963" max="8963" width="22.625" style="101" customWidth="1"/>
    <col min="8964" max="8964" width="6.125" style="101" customWidth="1"/>
    <col min="8965" max="8965" width="6" style="101" customWidth="1"/>
    <col min="8966" max="8969" width="12" style="101" customWidth="1"/>
    <col min="8970" max="8970" width="15.5" style="101" customWidth="1"/>
    <col min="8971" max="8971" width="17.125" style="101" customWidth="1"/>
    <col min="8972" max="8972" width="11" style="101"/>
    <col min="8973" max="8974" width="19.5" style="101" customWidth="1"/>
    <col min="8975" max="9216" width="11" style="101"/>
    <col min="9217" max="9217" width="7.125" style="101" customWidth="1"/>
    <col min="9218" max="9218" width="15.875" style="101" customWidth="1"/>
    <col min="9219" max="9219" width="22.625" style="101" customWidth="1"/>
    <col min="9220" max="9220" width="6.125" style="101" customWidth="1"/>
    <col min="9221" max="9221" width="6" style="101" customWidth="1"/>
    <col min="9222" max="9225" width="12" style="101" customWidth="1"/>
    <col min="9226" max="9226" width="15.5" style="101" customWidth="1"/>
    <col min="9227" max="9227" width="17.125" style="101" customWidth="1"/>
    <col min="9228" max="9228" width="11" style="101"/>
    <col min="9229" max="9230" width="19.5" style="101" customWidth="1"/>
    <col min="9231" max="9472" width="11" style="101"/>
    <col min="9473" max="9473" width="7.125" style="101" customWidth="1"/>
    <col min="9474" max="9474" width="15.875" style="101" customWidth="1"/>
    <col min="9475" max="9475" width="22.625" style="101" customWidth="1"/>
    <col min="9476" max="9476" width="6.125" style="101" customWidth="1"/>
    <col min="9477" max="9477" width="6" style="101" customWidth="1"/>
    <col min="9478" max="9481" width="12" style="101" customWidth="1"/>
    <col min="9482" max="9482" width="15.5" style="101" customWidth="1"/>
    <col min="9483" max="9483" width="17.125" style="101" customWidth="1"/>
    <col min="9484" max="9484" width="11" style="101"/>
    <col min="9485" max="9486" width="19.5" style="101" customWidth="1"/>
    <col min="9487" max="9728" width="11" style="101"/>
    <col min="9729" max="9729" width="7.125" style="101" customWidth="1"/>
    <col min="9730" max="9730" width="15.875" style="101" customWidth="1"/>
    <col min="9731" max="9731" width="22.625" style="101" customWidth="1"/>
    <col min="9732" max="9732" width="6.125" style="101" customWidth="1"/>
    <col min="9733" max="9733" width="6" style="101" customWidth="1"/>
    <col min="9734" max="9737" width="12" style="101" customWidth="1"/>
    <col min="9738" max="9738" width="15.5" style="101" customWidth="1"/>
    <col min="9739" max="9739" width="17.125" style="101" customWidth="1"/>
    <col min="9740" max="9740" width="11" style="101"/>
    <col min="9741" max="9742" width="19.5" style="101" customWidth="1"/>
    <col min="9743" max="9984" width="11" style="101"/>
    <col min="9985" max="9985" width="7.125" style="101" customWidth="1"/>
    <col min="9986" max="9986" width="15.875" style="101" customWidth="1"/>
    <col min="9987" max="9987" width="22.625" style="101" customWidth="1"/>
    <col min="9988" max="9988" width="6.125" style="101" customWidth="1"/>
    <col min="9989" max="9989" width="6" style="101" customWidth="1"/>
    <col min="9990" max="9993" width="12" style="101" customWidth="1"/>
    <col min="9994" max="9994" width="15.5" style="101" customWidth="1"/>
    <col min="9995" max="9995" width="17.125" style="101" customWidth="1"/>
    <col min="9996" max="9996" width="11" style="101"/>
    <col min="9997" max="9998" width="19.5" style="101" customWidth="1"/>
    <col min="9999" max="10240" width="11" style="101"/>
    <col min="10241" max="10241" width="7.125" style="101" customWidth="1"/>
    <col min="10242" max="10242" width="15.875" style="101" customWidth="1"/>
    <col min="10243" max="10243" width="22.625" style="101" customWidth="1"/>
    <col min="10244" max="10244" width="6.125" style="101" customWidth="1"/>
    <col min="10245" max="10245" width="6" style="101" customWidth="1"/>
    <col min="10246" max="10249" width="12" style="101" customWidth="1"/>
    <col min="10250" max="10250" width="15.5" style="101" customWidth="1"/>
    <col min="10251" max="10251" width="17.125" style="101" customWidth="1"/>
    <col min="10252" max="10252" width="11" style="101"/>
    <col min="10253" max="10254" width="19.5" style="101" customWidth="1"/>
    <col min="10255" max="10496" width="11" style="101"/>
    <col min="10497" max="10497" width="7.125" style="101" customWidth="1"/>
    <col min="10498" max="10498" width="15.875" style="101" customWidth="1"/>
    <col min="10499" max="10499" width="22.625" style="101" customWidth="1"/>
    <col min="10500" max="10500" width="6.125" style="101" customWidth="1"/>
    <col min="10501" max="10501" width="6" style="101" customWidth="1"/>
    <col min="10502" max="10505" width="12" style="101" customWidth="1"/>
    <col min="10506" max="10506" width="15.5" style="101" customWidth="1"/>
    <col min="10507" max="10507" width="17.125" style="101" customWidth="1"/>
    <col min="10508" max="10508" width="11" style="101"/>
    <col min="10509" max="10510" width="19.5" style="101" customWidth="1"/>
    <col min="10511" max="10752" width="11" style="101"/>
    <col min="10753" max="10753" width="7.125" style="101" customWidth="1"/>
    <col min="10754" max="10754" width="15.875" style="101" customWidth="1"/>
    <col min="10755" max="10755" width="22.625" style="101" customWidth="1"/>
    <col min="10756" max="10756" width="6.125" style="101" customWidth="1"/>
    <col min="10757" max="10757" width="6" style="101" customWidth="1"/>
    <col min="10758" max="10761" width="12" style="101" customWidth="1"/>
    <col min="10762" max="10762" width="15.5" style="101" customWidth="1"/>
    <col min="10763" max="10763" width="17.125" style="101" customWidth="1"/>
    <col min="10764" max="10764" width="11" style="101"/>
    <col min="10765" max="10766" width="19.5" style="101" customWidth="1"/>
    <col min="10767" max="11008" width="11" style="101"/>
    <col min="11009" max="11009" width="7.125" style="101" customWidth="1"/>
    <col min="11010" max="11010" width="15.875" style="101" customWidth="1"/>
    <col min="11011" max="11011" width="22.625" style="101" customWidth="1"/>
    <col min="11012" max="11012" width="6.125" style="101" customWidth="1"/>
    <col min="11013" max="11013" width="6" style="101" customWidth="1"/>
    <col min="11014" max="11017" width="12" style="101" customWidth="1"/>
    <col min="11018" max="11018" width="15.5" style="101" customWidth="1"/>
    <col min="11019" max="11019" width="17.125" style="101" customWidth="1"/>
    <col min="11020" max="11020" width="11" style="101"/>
    <col min="11021" max="11022" width="19.5" style="101" customWidth="1"/>
    <col min="11023" max="11264" width="11" style="101"/>
    <col min="11265" max="11265" width="7.125" style="101" customWidth="1"/>
    <col min="11266" max="11266" width="15.875" style="101" customWidth="1"/>
    <col min="11267" max="11267" width="22.625" style="101" customWidth="1"/>
    <col min="11268" max="11268" width="6.125" style="101" customWidth="1"/>
    <col min="11269" max="11269" width="6" style="101" customWidth="1"/>
    <col min="11270" max="11273" width="12" style="101" customWidth="1"/>
    <col min="11274" max="11274" width="15.5" style="101" customWidth="1"/>
    <col min="11275" max="11275" width="17.125" style="101" customWidth="1"/>
    <col min="11276" max="11276" width="11" style="101"/>
    <col min="11277" max="11278" width="19.5" style="101" customWidth="1"/>
    <col min="11279" max="11520" width="11" style="101"/>
    <col min="11521" max="11521" width="7.125" style="101" customWidth="1"/>
    <col min="11522" max="11522" width="15.875" style="101" customWidth="1"/>
    <col min="11523" max="11523" width="22.625" style="101" customWidth="1"/>
    <col min="11524" max="11524" width="6.125" style="101" customWidth="1"/>
    <col min="11525" max="11525" width="6" style="101" customWidth="1"/>
    <col min="11526" max="11529" width="12" style="101" customWidth="1"/>
    <col min="11530" max="11530" width="15.5" style="101" customWidth="1"/>
    <col min="11531" max="11531" width="17.125" style="101" customWidth="1"/>
    <col min="11532" max="11532" width="11" style="101"/>
    <col min="11533" max="11534" width="19.5" style="101" customWidth="1"/>
    <col min="11535" max="11776" width="11" style="101"/>
    <col min="11777" max="11777" width="7.125" style="101" customWidth="1"/>
    <col min="11778" max="11778" width="15.875" style="101" customWidth="1"/>
    <col min="11779" max="11779" width="22.625" style="101" customWidth="1"/>
    <col min="11780" max="11780" width="6.125" style="101" customWidth="1"/>
    <col min="11781" max="11781" width="6" style="101" customWidth="1"/>
    <col min="11782" max="11785" width="12" style="101" customWidth="1"/>
    <col min="11786" max="11786" width="15.5" style="101" customWidth="1"/>
    <col min="11787" max="11787" width="17.125" style="101" customWidth="1"/>
    <col min="11788" max="11788" width="11" style="101"/>
    <col min="11789" max="11790" width="19.5" style="101" customWidth="1"/>
    <col min="11791" max="12032" width="11" style="101"/>
    <col min="12033" max="12033" width="7.125" style="101" customWidth="1"/>
    <col min="12034" max="12034" width="15.875" style="101" customWidth="1"/>
    <col min="12035" max="12035" width="22.625" style="101" customWidth="1"/>
    <col min="12036" max="12036" width="6.125" style="101" customWidth="1"/>
    <col min="12037" max="12037" width="6" style="101" customWidth="1"/>
    <col min="12038" max="12041" width="12" style="101" customWidth="1"/>
    <col min="12042" max="12042" width="15.5" style="101" customWidth="1"/>
    <col min="12043" max="12043" width="17.125" style="101" customWidth="1"/>
    <col min="12044" max="12044" width="11" style="101"/>
    <col min="12045" max="12046" width="19.5" style="101" customWidth="1"/>
    <col min="12047" max="12288" width="11" style="101"/>
    <col min="12289" max="12289" width="7.125" style="101" customWidth="1"/>
    <col min="12290" max="12290" width="15.875" style="101" customWidth="1"/>
    <col min="12291" max="12291" width="22.625" style="101" customWidth="1"/>
    <col min="12292" max="12292" width="6.125" style="101" customWidth="1"/>
    <col min="12293" max="12293" width="6" style="101" customWidth="1"/>
    <col min="12294" max="12297" width="12" style="101" customWidth="1"/>
    <col min="12298" max="12298" width="15.5" style="101" customWidth="1"/>
    <col min="12299" max="12299" width="17.125" style="101" customWidth="1"/>
    <col min="12300" max="12300" width="11" style="101"/>
    <col min="12301" max="12302" width="19.5" style="101" customWidth="1"/>
    <col min="12303" max="12544" width="11" style="101"/>
    <col min="12545" max="12545" width="7.125" style="101" customWidth="1"/>
    <col min="12546" max="12546" width="15.875" style="101" customWidth="1"/>
    <col min="12547" max="12547" width="22.625" style="101" customWidth="1"/>
    <col min="12548" max="12548" width="6.125" style="101" customWidth="1"/>
    <col min="12549" max="12549" width="6" style="101" customWidth="1"/>
    <col min="12550" max="12553" width="12" style="101" customWidth="1"/>
    <col min="12554" max="12554" width="15.5" style="101" customWidth="1"/>
    <col min="12555" max="12555" width="17.125" style="101" customWidth="1"/>
    <col min="12556" max="12556" width="11" style="101"/>
    <col min="12557" max="12558" width="19.5" style="101" customWidth="1"/>
    <col min="12559" max="12800" width="11" style="101"/>
    <col min="12801" max="12801" width="7.125" style="101" customWidth="1"/>
    <col min="12802" max="12802" width="15.875" style="101" customWidth="1"/>
    <col min="12803" max="12803" width="22.625" style="101" customWidth="1"/>
    <col min="12804" max="12804" width="6.125" style="101" customWidth="1"/>
    <col min="12805" max="12805" width="6" style="101" customWidth="1"/>
    <col min="12806" max="12809" width="12" style="101" customWidth="1"/>
    <col min="12810" max="12810" width="15.5" style="101" customWidth="1"/>
    <col min="12811" max="12811" width="17.125" style="101" customWidth="1"/>
    <col min="12812" max="12812" width="11" style="101"/>
    <col min="12813" max="12814" width="19.5" style="101" customWidth="1"/>
    <col min="12815" max="13056" width="11" style="101"/>
    <col min="13057" max="13057" width="7.125" style="101" customWidth="1"/>
    <col min="13058" max="13058" width="15.875" style="101" customWidth="1"/>
    <col min="13059" max="13059" width="22.625" style="101" customWidth="1"/>
    <col min="13060" max="13060" width="6.125" style="101" customWidth="1"/>
    <col min="13061" max="13061" width="6" style="101" customWidth="1"/>
    <col min="13062" max="13065" width="12" style="101" customWidth="1"/>
    <col min="13066" max="13066" width="15.5" style="101" customWidth="1"/>
    <col min="13067" max="13067" width="17.125" style="101" customWidth="1"/>
    <col min="13068" max="13068" width="11" style="101"/>
    <col min="13069" max="13070" width="19.5" style="101" customWidth="1"/>
    <col min="13071" max="13312" width="11" style="101"/>
    <col min="13313" max="13313" width="7.125" style="101" customWidth="1"/>
    <col min="13314" max="13314" width="15.875" style="101" customWidth="1"/>
    <col min="13315" max="13315" width="22.625" style="101" customWidth="1"/>
    <col min="13316" max="13316" width="6.125" style="101" customWidth="1"/>
    <col min="13317" max="13317" width="6" style="101" customWidth="1"/>
    <col min="13318" max="13321" width="12" style="101" customWidth="1"/>
    <col min="13322" max="13322" width="15.5" style="101" customWidth="1"/>
    <col min="13323" max="13323" width="17.125" style="101" customWidth="1"/>
    <col min="13324" max="13324" width="11" style="101"/>
    <col min="13325" max="13326" width="19.5" style="101" customWidth="1"/>
    <col min="13327" max="13568" width="11" style="101"/>
    <col min="13569" max="13569" width="7.125" style="101" customWidth="1"/>
    <col min="13570" max="13570" width="15.875" style="101" customWidth="1"/>
    <col min="13571" max="13571" width="22.625" style="101" customWidth="1"/>
    <col min="13572" max="13572" width="6.125" style="101" customWidth="1"/>
    <col min="13573" max="13573" width="6" style="101" customWidth="1"/>
    <col min="13574" max="13577" width="12" style="101" customWidth="1"/>
    <col min="13578" max="13578" width="15.5" style="101" customWidth="1"/>
    <col min="13579" max="13579" width="17.125" style="101" customWidth="1"/>
    <col min="13580" max="13580" width="11" style="101"/>
    <col min="13581" max="13582" width="19.5" style="101" customWidth="1"/>
    <col min="13583" max="13824" width="11" style="101"/>
    <col min="13825" max="13825" width="7.125" style="101" customWidth="1"/>
    <col min="13826" max="13826" width="15.875" style="101" customWidth="1"/>
    <col min="13827" max="13827" width="22.625" style="101" customWidth="1"/>
    <col min="13828" max="13828" width="6.125" style="101" customWidth="1"/>
    <col min="13829" max="13829" width="6" style="101" customWidth="1"/>
    <col min="13830" max="13833" width="12" style="101" customWidth="1"/>
    <col min="13834" max="13834" width="15.5" style="101" customWidth="1"/>
    <col min="13835" max="13835" width="17.125" style="101" customWidth="1"/>
    <col min="13836" max="13836" width="11" style="101"/>
    <col min="13837" max="13838" width="19.5" style="101" customWidth="1"/>
    <col min="13839" max="14080" width="11" style="101"/>
    <col min="14081" max="14081" width="7.125" style="101" customWidth="1"/>
    <col min="14082" max="14082" width="15.875" style="101" customWidth="1"/>
    <col min="14083" max="14083" width="22.625" style="101" customWidth="1"/>
    <col min="14084" max="14084" width="6.125" style="101" customWidth="1"/>
    <col min="14085" max="14085" width="6" style="101" customWidth="1"/>
    <col min="14086" max="14089" width="12" style="101" customWidth="1"/>
    <col min="14090" max="14090" width="15.5" style="101" customWidth="1"/>
    <col min="14091" max="14091" width="17.125" style="101" customWidth="1"/>
    <col min="14092" max="14092" width="11" style="101"/>
    <col min="14093" max="14094" width="19.5" style="101" customWidth="1"/>
    <col min="14095" max="14336" width="11" style="101"/>
    <col min="14337" max="14337" width="7.125" style="101" customWidth="1"/>
    <col min="14338" max="14338" width="15.875" style="101" customWidth="1"/>
    <col min="14339" max="14339" width="22.625" style="101" customWidth="1"/>
    <col min="14340" max="14340" width="6.125" style="101" customWidth="1"/>
    <col min="14341" max="14341" width="6" style="101" customWidth="1"/>
    <col min="14342" max="14345" width="12" style="101" customWidth="1"/>
    <col min="14346" max="14346" width="15.5" style="101" customWidth="1"/>
    <col min="14347" max="14347" width="17.125" style="101" customWidth="1"/>
    <col min="14348" max="14348" width="11" style="101"/>
    <col min="14349" max="14350" width="19.5" style="101" customWidth="1"/>
    <col min="14351" max="14592" width="11" style="101"/>
    <col min="14593" max="14593" width="7.125" style="101" customWidth="1"/>
    <col min="14594" max="14594" width="15.875" style="101" customWidth="1"/>
    <col min="14595" max="14595" width="22.625" style="101" customWidth="1"/>
    <col min="14596" max="14596" width="6.125" style="101" customWidth="1"/>
    <col min="14597" max="14597" width="6" style="101" customWidth="1"/>
    <col min="14598" max="14601" width="12" style="101" customWidth="1"/>
    <col min="14602" max="14602" width="15.5" style="101" customWidth="1"/>
    <col min="14603" max="14603" width="17.125" style="101" customWidth="1"/>
    <col min="14604" max="14604" width="11" style="101"/>
    <col min="14605" max="14606" width="19.5" style="101" customWidth="1"/>
    <col min="14607" max="14848" width="11" style="101"/>
    <col min="14849" max="14849" width="7.125" style="101" customWidth="1"/>
    <col min="14850" max="14850" width="15.875" style="101" customWidth="1"/>
    <col min="14851" max="14851" width="22.625" style="101" customWidth="1"/>
    <col min="14852" max="14852" width="6.125" style="101" customWidth="1"/>
    <col min="14853" max="14853" width="6" style="101" customWidth="1"/>
    <col min="14854" max="14857" width="12" style="101" customWidth="1"/>
    <col min="14858" max="14858" width="15.5" style="101" customWidth="1"/>
    <col min="14859" max="14859" width="17.125" style="101" customWidth="1"/>
    <col min="14860" max="14860" width="11" style="101"/>
    <col min="14861" max="14862" width="19.5" style="101" customWidth="1"/>
    <col min="14863" max="15104" width="11" style="101"/>
    <col min="15105" max="15105" width="7.125" style="101" customWidth="1"/>
    <col min="15106" max="15106" width="15.875" style="101" customWidth="1"/>
    <col min="15107" max="15107" width="22.625" style="101" customWidth="1"/>
    <col min="15108" max="15108" width="6.125" style="101" customWidth="1"/>
    <col min="15109" max="15109" width="6" style="101" customWidth="1"/>
    <col min="15110" max="15113" width="12" style="101" customWidth="1"/>
    <col min="15114" max="15114" width="15.5" style="101" customWidth="1"/>
    <col min="15115" max="15115" width="17.125" style="101" customWidth="1"/>
    <col min="15116" max="15116" width="11" style="101"/>
    <col min="15117" max="15118" width="19.5" style="101" customWidth="1"/>
    <col min="15119" max="15360" width="11" style="101"/>
    <col min="15361" max="15361" width="7.125" style="101" customWidth="1"/>
    <col min="15362" max="15362" width="15.875" style="101" customWidth="1"/>
    <col min="15363" max="15363" width="22.625" style="101" customWidth="1"/>
    <col min="15364" max="15364" width="6.125" style="101" customWidth="1"/>
    <col min="15365" max="15365" width="6" style="101" customWidth="1"/>
    <col min="15366" max="15369" width="12" style="101" customWidth="1"/>
    <col min="15370" max="15370" width="15.5" style="101" customWidth="1"/>
    <col min="15371" max="15371" width="17.125" style="101" customWidth="1"/>
    <col min="15372" max="15372" width="11" style="101"/>
    <col min="15373" max="15374" width="19.5" style="101" customWidth="1"/>
    <col min="15375" max="15616" width="11" style="101"/>
    <col min="15617" max="15617" width="7.125" style="101" customWidth="1"/>
    <col min="15618" max="15618" width="15.875" style="101" customWidth="1"/>
    <col min="15619" max="15619" width="22.625" style="101" customWidth="1"/>
    <col min="15620" max="15620" width="6.125" style="101" customWidth="1"/>
    <col min="15621" max="15621" width="6" style="101" customWidth="1"/>
    <col min="15622" max="15625" width="12" style="101" customWidth="1"/>
    <col min="15626" max="15626" width="15.5" style="101" customWidth="1"/>
    <col min="15627" max="15627" width="17.125" style="101" customWidth="1"/>
    <col min="15628" max="15628" width="11" style="101"/>
    <col min="15629" max="15630" width="19.5" style="101" customWidth="1"/>
    <col min="15631" max="15872" width="11" style="101"/>
    <col min="15873" max="15873" width="7.125" style="101" customWidth="1"/>
    <col min="15874" max="15874" width="15.875" style="101" customWidth="1"/>
    <col min="15875" max="15875" width="22.625" style="101" customWidth="1"/>
    <col min="15876" max="15876" width="6.125" style="101" customWidth="1"/>
    <col min="15877" max="15877" width="6" style="101" customWidth="1"/>
    <col min="15878" max="15881" width="12" style="101" customWidth="1"/>
    <col min="15882" max="15882" width="15.5" style="101" customWidth="1"/>
    <col min="15883" max="15883" width="17.125" style="101" customWidth="1"/>
    <col min="15884" max="15884" width="11" style="101"/>
    <col min="15885" max="15886" width="19.5" style="101" customWidth="1"/>
    <col min="15887" max="16128" width="11" style="101"/>
    <col min="16129" max="16129" width="7.125" style="101" customWidth="1"/>
    <col min="16130" max="16130" width="15.875" style="101" customWidth="1"/>
    <col min="16131" max="16131" width="22.625" style="101" customWidth="1"/>
    <col min="16132" max="16132" width="6.125" style="101" customWidth="1"/>
    <col min="16133" max="16133" width="6" style="101" customWidth="1"/>
    <col min="16134" max="16137" width="12" style="101" customWidth="1"/>
    <col min="16138" max="16138" width="15.5" style="101" customWidth="1"/>
    <col min="16139" max="16139" width="17.125" style="101" customWidth="1"/>
    <col min="16140" max="16140" width="11" style="101"/>
    <col min="16141" max="16142" width="19.5" style="101" customWidth="1"/>
    <col min="16143" max="16384" width="11" style="101"/>
  </cols>
  <sheetData>
    <row r="1" spans="1:11" ht="18" thickBot="1"/>
    <row r="2" spans="1:11" ht="18" thickTop="1">
      <c r="A2" s="102"/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spans="1:11">
      <c r="A3" s="105"/>
      <c r="B3" s="106" t="s">
        <v>892</v>
      </c>
      <c r="C3" s="106" t="s">
        <v>918</v>
      </c>
      <c r="K3" s="107"/>
    </row>
    <row r="4" spans="1:11">
      <c r="A4" s="105"/>
      <c r="B4" s="108" t="s">
        <v>893</v>
      </c>
      <c r="C4" s="108" t="s">
        <v>915</v>
      </c>
      <c r="F4" s="109"/>
      <c r="G4" s="110"/>
      <c r="H4" s="111"/>
      <c r="I4" s="110"/>
      <c r="J4" s="109"/>
      <c r="K4" s="107"/>
    </row>
    <row r="5" spans="1:11">
      <c r="A5" s="105"/>
      <c r="K5" s="107"/>
    </row>
    <row r="6" spans="1:11">
      <c r="A6" s="105"/>
      <c r="K6" s="107"/>
    </row>
    <row r="7" spans="1:11">
      <c r="A7" s="105"/>
      <c r="K7" s="107"/>
    </row>
    <row r="8" spans="1:11">
      <c r="A8" s="105"/>
      <c r="K8" s="107"/>
    </row>
    <row r="9" spans="1:11">
      <c r="A9" s="105"/>
      <c r="K9" s="107"/>
    </row>
    <row r="10" spans="1:11">
      <c r="A10" s="105"/>
      <c r="K10" s="107"/>
    </row>
    <row r="11" spans="1:11">
      <c r="A11" s="105"/>
      <c r="K11" s="107"/>
    </row>
    <row r="12" spans="1:11">
      <c r="A12" s="105"/>
      <c r="K12" s="107"/>
    </row>
    <row r="13" spans="1:11">
      <c r="A13" s="105"/>
      <c r="K13" s="107"/>
    </row>
    <row r="14" spans="1:11">
      <c r="A14" s="105"/>
      <c r="B14" s="136" t="s">
        <v>916</v>
      </c>
      <c r="C14" s="136"/>
      <c r="D14" s="136"/>
      <c r="E14" s="136"/>
      <c r="F14" s="136"/>
      <c r="G14" s="136"/>
      <c r="H14" s="136"/>
      <c r="I14" s="136"/>
      <c r="J14" s="136"/>
      <c r="K14" s="107"/>
    </row>
    <row r="15" spans="1:11">
      <c r="A15" s="105"/>
      <c r="K15" s="107"/>
    </row>
    <row r="16" spans="1:11">
      <c r="A16" s="105"/>
      <c r="B16" s="136" t="s">
        <v>917</v>
      </c>
      <c r="C16" s="136"/>
      <c r="D16" s="136"/>
      <c r="E16" s="136"/>
      <c r="F16" s="136"/>
      <c r="G16" s="136"/>
      <c r="H16" s="136"/>
      <c r="I16" s="136"/>
      <c r="J16" s="136"/>
      <c r="K16" s="107"/>
    </row>
    <row r="17" spans="1:11">
      <c r="A17" s="105"/>
      <c r="K17" s="107"/>
    </row>
    <row r="18" spans="1:11">
      <c r="A18" s="105"/>
      <c r="K18" s="107"/>
    </row>
    <row r="19" spans="1:11">
      <c r="A19" s="105"/>
      <c r="K19" s="107"/>
    </row>
    <row r="20" spans="1:11">
      <c r="A20" s="105"/>
      <c r="K20" s="107"/>
    </row>
    <row r="21" spans="1:11">
      <c r="A21" s="105"/>
      <c r="K21" s="107"/>
    </row>
    <row r="22" spans="1:11">
      <c r="A22" s="105"/>
      <c r="K22" s="107"/>
    </row>
    <row r="23" spans="1:11">
      <c r="A23" s="105"/>
      <c r="J23" s="112"/>
      <c r="K23" s="107"/>
    </row>
    <row r="24" spans="1:11">
      <c r="A24" s="105"/>
      <c r="K24" s="107"/>
    </row>
    <row r="25" spans="1:11" ht="18" thickBot="1">
      <c r="A25" s="113"/>
      <c r="B25" s="114"/>
      <c r="C25" s="114"/>
      <c r="D25" s="114"/>
      <c r="E25" s="114"/>
      <c r="F25" s="114"/>
      <c r="G25" s="114"/>
      <c r="H25" s="114"/>
      <c r="I25" s="114"/>
      <c r="J25" s="114"/>
      <c r="K25" s="115"/>
    </row>
    <row r="26" spans="1:11" ht="18" thickTop="1"/>
    <row r="27" spans="1:11">
      <c r="F27" s="116" t="s">
        <v>894</v>
      </c>
      <c r="K27" s="116" t="s">
        <v>895</v>
      </c>
    </row>
  </sheetData>
  <mergeCells count="2">
    <mergeCell ref="B14:J14"/>
    <mergeCell ref="B16:J16"/>
  </mergeCells>
  <phoneticPr fontId="2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C284-6731-41CC-A60F-E7291ADC609A}">
  <dimension ref="A1:H24"/>
  <sheetViews>
    <sheetView tabSelected="1" view="pageBreakPreview" zoomScale="120" zoomScaleNormal="100" zoomScaleSheetLayoutView="120" workbookViewId="0">
      <selection activeCell="C21" sqref="C21"/>
    </sheetView>
  </sheetViews>
  <sheetFormatPr defaultRowHeight="13.5"/>
  <cols>
    <col min="1" max="1" width="7" customWidth="1"/>
    <col min="2" max="2" width="24.625" customWidth="1"/>
    <col min="3" max="3" width="19.875" customWidth="1"/>
    <col min="4" max="4" width="9.625" customWidth="1"/>
    <col min="5" max="5" width="6.875" customWidth="1"/>
    <col min="6" max="6" width="14.125" customWidth="1"/>
    <col min="7" max="7" width="15.875" customWidth="1"/>
    <col min="8" max="8" width="43.375" customWidth="1"/>
  </cols>
  <sheetData>
    <row r="1" spans="1:8" ht="21.75" customHeight="1">
      <c r="A1" s="117" t="s">
        <v>896</v>
      </c>
      <c r="B1" s="118" t="s">
        <v>897</v>
      </c>
      <c r="C1" s="119" t="s">
        <v>898</v>
      </c>
      <c r="D1" s="120" t="s">
        <v>899</v>
      </c>
      <c r="E1" s="117" t="s">
        <v>0</v>
      </c>
      <c r="F1" s="121" t="s">
        <v>1</v>
      </c>
      <c r="G1" s="121" t="s">
        <v>900</v>
      </c>
      <c r="H1" s="122" t="s">
        <v>901</v>
      </c>
    </row>
    <row r="2" spans="1:8" ht="21.75" customHeight="1">
      <c r="A2" s="117"/>
      <c r="B2" s="123" t="s">
        <v>914</v>
      </c>
      <c r="C2" s="124"/>
      <c r="D2" s="125"/>
      <c r="E2" s="117"/>
      <c r="F2" s="126"/>
      <c r="G2" s="121"/>
      <c r="H2" s="127"/>
    </row>
    <row r="3" spans="1:8" ht="21.75" customHeight="1">
      <c r="A3" s="117"/>
      <c r="B3" s="128"/>
      <c r="C3" s="124"/>
      <c r="D3" s="125"/>
      <c r="E3" s="117"/>
      <c r="F3" s="126"/>
      <c r="G3" s="126"/>
      <c r="H3" s="127"/>
    </row>
    <row r="4" spans="1:8" ht="21.75" customHeight="1">
      <c r="A4" s="117" t="s">
        <v>902</v>
      </c>
      <c r="B4" s="128" t="s">
        <v>903</v>
      </c>
      <c r="C4" s="124"/>
      <c r="D4" s="125"/>
      <c r="E4" s="117"/>
      <c r="F4" s="126"/>
      <c r="G4" s="126"/>
      <c r="H4" s="127"/>
    </row>
    <row r="5" spans="1:8" ht="21.75" customHeight="1">
      <c r="A5" s="117"/>
      <c r="B5" s="128" t="s">
        <v>904</v>
      </c>
      <c r="C5" s="129"/>
      <c r="D5" s="130">
        <v>1</v>
      </c>
      <c r="E5" s="117" t="s">
        <v>905</v>
      </c>
      <c r="F5" s="126"/>
      <c r="G5" s="126"/>
      <c r="H5" s="127"/>
    </row>
    <row r="6" spans="1:8" ht="21.75" customHeight="1">
      <c r="A6" s="117"/>
      <c r="B6" s="128" t="s">
        <v>906</v>
      </c>
      <c r="C6" s="124"/>
      <c r="D6" s="130">
        <v>1</v>
      </c>
      <c r="E6" s="117" t="s">
        <v>905</v>
      </c>
      <c r="F6" s="131"/>
      <c r="G6" s="126"/>
      <c r="H6" s="132"/>
    </row>
    <row r="7" spans="1:8" ht="21.75" customHeight="1">
      <c r="A7" s="117"/>
      <c r="B7" s="133"/>
      <c r="C7" s="124"/>
      <c r="D7" s="130"/>
      <c r="E7" s="117"/>
      <c r="F7" s="126"/>
      <c r="G7" s="134"/>
      <c r="H7" s="135"/>
    </row>
    <row r="8" spans="1:8" ht="21.75" customHeight="1">
      <c r="A8" s="117"/>
      <c r="B8" s="128" t="s">
        <v>907</v>
      </c>
      <c r="C8" s="124"/>
      <c r="D8" s="130"/>
      <c r="E8" s="117"/>
      <c r="F8" s="126"/>
      <c r="G8" s="126"/>
      <c r="H8" s="127"/>
    </row>
    <row r="9" spans="1:8" ht="21.75" customHeight="1">
      <c r="A9" s="117"/>
      <c r="B9" s="128"/>
      <c r="C9" s="124"/>
      <c r="D9" s="130"/>
      <c r="E9" s="117"/>
      <c r="F9" s="126"/>
      <c r="G9" s="126"/>
      <c r="H9" s="127"/>
    </row>
    <row r="10" spans="1:8" ht="21.75" customHeight="1">
      <c r="A10" s="117"/>
      <c r="B10" s="128"/>
      <c r="C10" s="124"/>
      <c r="D10" s="130"/>
      <c r="E10" s="117"/>
      <c r="F10" s="126"/>
      <c r="G10" s="126"/>
      <c r="H10" s="127"/>
    </row>
    <row r="11" spans="1:8" ht="21.75" customHeight="1">
      <c r="A11" s="117"/>
      <c r="B11" s="128"/>
      <c r="C11" s="124"/>
      <c r="D11" s="130"/>
      <c r="E11" s="117"/>
      <c r="F11" s="126"/>
      <c r="G11" s="126"/>
      <c r="H11" s="127"/>
    </row>
    <row r="12" spans="1:8" ht="21.75" customHeight="1">
      <c r="A12" s="117" t="s">
        <v>908</v>
      </c>
      <c r="B12" s="128" t="s">
        <v>909</v>
      </c>
      <c r="C12" s="124"/>
      <c r="D12" s="130"/>
      <c r="E12" s="117"/>
      <c r="F12" s="126"/>
      <c r="G12" s="126"/>
      <c r="H12" s="127"/>
    </row>
    <row r="13" spans="1:8" ht="21.75" customHeight="1">
      <c r="A13" s="117"/>
      <c r="B13" s="128" t="s">
        <v>910</v>
      </c>
      <c r="C13" s="124"/>
      <c r="D13" s="130">
        <v>1</v>
      </c>
      <c r="E13" s="117" t="s">
        <v>905</v>
      </c>
      <c r="F13" s="126"/>
      <c r="G13" s="126"/>
      <c r="H13" s="127"/>
    </row>
    <row r="14" spans="1:8" ht="21.75" customHeight="1">
      <c r="A14" s="117"/>
      <c r="B14" s="128" t="s">
        <v>911</v>
      </c>
      <c r="C14" s="124"/>
      <c r="D14" s="130">
        <v>1</v>
      </c>
      <c r="E14" s="117" t="s">
        <v>905</v>
      </c>
      <c r="F14" s="126"/>
      <c r="G14" s="126"/>
      <c r="H14" s="127"/>
    </row>
    <row r="15" spans="1:8" ht="21.75" customHeight="1">
      <c r="A15" s="117"/>
      <c r="B15" s="128"/>
      <c r="C15" s="124"/>
      <c r="D15" s="125"/>
      <c r="E15" s="117"/>
      <c r="F15" s="126"/>
      <c r="G15" s="126"/>
      <c r="H15" s="127"/>
    </row>
    <row r="16" spans="1:8" ht="21.75" customHeight="1">
      <c r="A16" s="117"/>
      <c r="B16" s="128" t="s">
        <v>907</v>
      </c>
      <c r="C16" s="124"/>
      <c r="D16" s="125"/>
      <c r="E16" s="117"/>
      <c r="F16" s="126"/>
      <c r="G16" s="126"/>
      <c r="H16" s="127"/>
    </row>
    <row r="17" spans="1:8" ht="21.75" customHeight="1">
      <c r="A17" s="117"/>
      <c r="B17" s="128"/>
      <c r="C17" s="124"/>
      <c r="D17" s="125"/>
      <c r="E17" s="117"/>
      <c r="F17" s="126"/>
      <c r="G17" s="126"/>
      <c r="H17" s="127"/>
    </row>
    <row r="18" spans="1:8" ht="21.75" customHeight="1">
      <c r="A18" s="117"/>
      <c r="B18" s="128"/>
      <c r="C18" s="124"/>
      <c r="D18" s="125"/>
      <c r="E18" s="117"/>
      <c r="F18" s="126"/>
      <c r="G18" s="126"/>
      <c r="H18" s="127"/>
    </row>
    <row r="19" spans="1:8" ht="21.75" customHeight="1">
      <c r="A19" s="117" t="s">
        <v>912</v>
      </c>
      <c r="B19" s="128" t="s">
        <v>913</v>
      </c>
      <c r="C19" s="124"/>
      <c r="D19" s="125"/>
      <c r="E19" s="117"/>
      <c r="F19" s="126"/>
      <c r="G19" s="126"/>
      <c r="H19" s="127"/>
    </row>
    <row r="20" spans="1:8" ht="21.75" customHeight="1">
      <c r="A20" s="117"/>
      <c r="B20" s="128"/>
      <c r="C20" s="124"/>
      <c r="D20" s="125"/>
      <c r="E20" s="117"/>
      <c r="F20" s="126"/>
      <c r="G20" s="126"/>
      <c r="H20" s="127"/>
    </row>
    <row r="21" spans="1:8" ht="21.75" customHeight="1">
      <c r="A21" s="117"/>
      <c r="B21" s="128"/>
      <c r="C21" s="124"/>
      <c r="D21" s="125"/>
      <c r="E21" s="117"/>
      <c r="F21" s="126"/>
      <c r="G21" s="126"/>
      <c r="H21" s="127"/>
    </row>
    <row r="22" spans="1:8" ht="21.75" customHeight="1">
      <c r="A22" s="117"/>
      <c r="B22" s="128"/>
      <c r="C22" s="124"/>
      <c r="D22" s="125"/>
      <c r="E22" s="117"/>
      <c r="F22" s="126"/>
      <c r="G22" s="126"/>
      <c r="H22" s="127"/>
    </row>
    <row r="23" spans="1:8" ht="21.75" customHeight="1">
      <c r="A23" s="117"/>
      <c r="B23" s="128"/>
      <c r="C23" s="124"/>
      <c r="D23" s="125"/>
      <c r="E23" s="117"/>
      <c r="F23" s="126"/>
      <c r="G23" s="126"/>
      <c r="H23" s="127"/>
    </row>
    <row r="24" spans="1:8" ht="21.75" customHeight="1">
      <c r="A24" s="117"/>
      <c r="B24" s="128"/>
      <c r="C24" s="124"/>
      <c r="D24" s="125"/>
      <c r="E24" s="117"/>
      <c r="F24" s="126"/>
      <c r="G24" s="126"/>
      <c r="H24" s="127"/>
    </row>
  </sheetData>
  <phoneticPr fontId="2"/>
  <pageMargins left="0.51181102362204722" right="0.51181102362204722" top="0.74803149606299213" bottom="0.74803149606299213" header="0.31496062992125984" footer="0.31496062992125984"/>
  <pageSetup paperSize="9" scale="96" firstPageNumber="2" orientation="landscape" useFirstPageNumber="1" r:id="rId1"/>
  <headerFooter>
    <oddFooter>&amp;C公立大学法人富山県立大学&amp;RＰ－&amp;P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H1079"/>
  <sheetViews>
    <sheetView showZeros="0" view="pageBreakPreview" zoomScale="90" zoomScaleNormal="75" zoomScaleSheetLayoutView="90" workbookViewId="0">
      <pane ySplit="1" topLeftCell="A2" activePane="bottomLeft" state="frozen"/>
      <selection activeCell="F21" sqref="F21"/>
      <selection pane="bottomLeft" activeCell="B5" sqref="B5"/>
    </sheetView>
  </sheetViews>
  <sheetFormatPr defaultRowHeight="27" customHeight="1"/>
  <cols>
    <col min="1" max="1" width="9" style="22"/>
    <col min="2" max="2" width="29.125" style="26" customWidth="1"/>
    <col min="3" max="3" width="30.625" style="26" customWidth="1"/>
    <col min="4" max="4" width="10.625" style="73" customWidth="1"/>
    <col min="5" max="5" width="8.625" style="27" customWidth="1"/>
    <col min="6" max="6" width="14.625" style="28" customWidth="1"/>
    <col min="7" max="7" width="16.625" style="28" customWidth="1"/>
    <col min="8" max="8" width="18.625" style="27" customWidth="1"/>
    <col min="9" max="108" width="9" style="22"/>
    <col min="109" max="109" width="29.125" style="22" customWidth="1"/>
    <col min="110" max="110" width="30.625" style="22" customWidth="1"/>
    <col min="111" max="111" width="10.625" style="22" customWidth="1"/>
    <col min="112" max="112" width="8.625" style="22" customWidth="1"/>
    <col min="113" max="113" width="14.625" style="22" customWidth="1"/>
    <col min="114" max="114" width="16.625" style="22" customWidth="1"/>
    <col min="115" max="115" width="18.625" style="22" customWidth="1"/>
    <col min="116" max="116" width="11.5" style="22" customWidth="1"/>
    <col min="117" max="117" width="12.25" style="22" bestFit="1" customWidth="1"/>
    <col min="118" max="118" width="9" style="22"/>
    <col min="119" max="119" width="10" style="22" bestFit="1" customWidth="1"/>
    <col min="120" max="120" width="9" style="22"/>
    <col min="121" max="121" width="10.125" style="22" bestFit="1" customWidth="1"/>
    <col min="122" max="364" width="9" style="22"/>
    <col min="365" max="365" width="29.125" style="22" customWidth="1"/>
    <col min="366" max="366" width="30.625" style="22" customWidth="1"/>
    <col min="367" max="367" width="10.625" style="22" customWidth="1"/>
    <col min="368" max="368" width="8.625" style="22" customWidth="1"/>
    <col min="369" max="369" width="14.625" style="22" customWidth="1"/>
    <col min="370" max="370" width="16.625" style="22" customWidth="1"/>
    <col min="371" max="371" width="18.625" style="22" customWidth="1"/>
    <col min="372" max="372" width="11.5" style="22" customWidth="1"/>
    <col min="373" max="373" width="12.25" style="22" bestFit="1" customWidth="1"/>
    <col min="374" max="374" width="9" style="22"/>
    <col min="375" max="375" width="10" style="22" bestFit="1" customWidth="1"/>
    <col min="376" max="376" width="9" style="22"/>
    <col min="377" max="377" width="10.125" style="22" bestFit="1" customWidth="1"/>
    <col min="378" max="620" width="9" style="22"/>
    <col min="621" max="621" width="29.125" style="22" customWidth="1"/>
    <col min="622" max="622" width="30.625" style="22" customWidth="1"/>
    <col min="623" max="623" width="10.625" style="22" customWidth="1"/>
    <col min="624" max="624" width="8.625" style="22" customWidth="1"/>
    <col min="625" max="625" width="14.625" style="22" customWidth="1"/>
    <col min="626" max="626" width="16.625" style="22" customWidth="1"/>
    <col min="627" max="627" width="18.625" style="22" customWidth="1"/>
    <col min="628" max="628" width="11.5" style="22" customWidth="1"/>
    <col min="629" max="629" width="12.25" style="22" bestFit="1" customWidth="1"/>
    <col min="630" max="630" width="9" style="22"/>
    <col min="631" max="631" width="10" style="22" bestFit="1" customWidth="1"/>
    <col min="632" max="632" width="9" style="22"/>
    <col min="633" max="633" width="10.125" style="22" bestFit="1" customWidth="1"/>
    <col min="634" max="876" width="9" style="22"/>
    <col min="877" max="877" width="29.125" style="22" customWidth="1"/>
    <col min="878" max="878" width="30.625" style="22" customWidth="1"/>
    <col min="879" max="879" width="10.625" style="22" customWidth="1"/>
    <col min="880" max="880" width="8.625" style="22" customWidth="1"/>
    <col min="881" max="881" width="14.625" style="22" customWidth="1"/>
    <col min="882" max="882" width="16.625" style="22" customWidth="1"/>
    <col min="883" max="883" width="18.625" style="22" customWidth="1"/>
    <col min="884" max="884" width="11.5" style="22" customWidth="1"/>
    <col min="885" max="885" width="12.25" style="22" bestFit="1" customWidth="1"/>
    <col min="886" max="886" width="9" style="22"/>
    <col min="887" max="887" width="10" style="22" bestFit="1" customWidth="1"/>
    <col min="888" max="888" width="9" style="22"/>
    <col min="889" max="889" width="10.125" style="22" bestFit="1" customWidth="1"/>
    <col min="890" max="1132" width="9" style="22"/>
    <col min="1133" max="1133" width="29.125" style="22" customWidth="1"/>
    <col min="1134" max="1134" width="30.625" style="22" customWidth="1"/>
    <col min="1135" max="1135" width="10.625" style="22" customWidth="1"/>
    <col min="1136" max="1136" width="8.625" style="22" customWidth="1"/>
    <col min="1137" max="1137" width="14.625" style="22" customWidth="1"/>
    <col min="1138" max="1138" width="16.625" style="22" customWidth="1"/>
    <col min="1139" max="1139" width="18.625" style="22" customWidth="1"/>
    <col min="1140" max="1140" width="11.5" style="22" customWidth="1"/>
    <col min="1141" max="1141" width="12.25" style="22" bestFit="1" customWidth="1"/>
    <col min="1142" max="1142" width="9" style="22"/>
    <col min="1143" max="1143" width="10" style="22" bestFit="1" customWidth="1"/>
    <col min="1144" max="1144" width="9" style="22"/>
    <col min="1145" max="1145" width="10.125" style="22" bestFit="1" customWidth="1"/>
    <col min="1146" max="1388" width="9" style="22"/>
    <col min="1389" max="1389" width="29.125" style="22" customWidth="1"/>
    <col min="1390" max="1390" width="30.625" style="22" customWidth="1"/>
    <col min="1391" max="1391" width="10.625" style="22" customWidth="1"/>
    <col min="1392" max="1392" width="8.625" style="22" customWidth="1"/>
    <col min="1393" max="1393" width="14.625" style="22" customWidth="1"/>
    <col min="1394" max="1394" width="16.625" style="22" customWidth="1"/>
    <col min="1395" max="1395" width="18.625" style="22" customWidth="1"/>
    <col min="1396" max="1396" width="11.5" style="22" customWidth="1"/>
    <col min="1397" max="1397" width="12.25" style="22" bestFit="1" customWidth="1"/>
    <col min="1398" max="1398" width="9" style="22"/>
    <col min="1399" max="1399" width="10" style="22" bestFit="1" customWidth="1"/>
    <col min="1400" max="1400" width="9" style="22"/>
    <col min="1401" max="1401" width="10.125" style="22" bestFit="1" customWidth="1"/>
    <col min="1402" max="1644" width="9" style="22"/>
    <col min="1645" max="1645" width="29.125" style="22" customWidth="1"/>
    <col min="1646" max="1646" width="30.625" style="22" customWidth="1"/>
    <col min="1647" max="1647" width="10.625" style="22" customWidth="1"/>
    <col min="1648" max="1648" width="8.625" style="22" customWidth="1"/>
    <col min="1649" max="1649" width="14.625" style="22" customWidth="1"/>
    <col min="1650" max="1650" width="16.625" style="22" customWidth="1"/>
    <col min="1651" max="1651" width="18.625" style="22" customWidth="1"/>
    <col min="1652" max="1652" width="11.5" style="22" customWidth="1"/>
    <col min="1653" max="1653" width="12.25" style="22" bestFit="1" customWidth="1"/>
    <col min="1654" max="1654" width="9" style="22"/>
    <col min="1655" max="1655" width="10" style="22" bestFit="1" customWidth="1"/>
    <col min="1656" max="1656" width="9" style="22"/>
    <col min="1657" max="1657" width="10.125" style="22" bestFit="1" customWidth="1"/>
    <col min="1658" max="1900" width="9" style="22"/>
    <col min="1901" max="1901" width="29.125" style="22" customWidth="1"/>
    <col min="1902" max="1902" width="30.625" style="22" customWidth="1"/>
    <col min="1903" max="1903" width="10.625" style="22" customWidth="1"/>
    <col min="1904" max="1904" width="8.625" style="22" customWidth="1"/>
    <col min="1905" max="1905" width="14.625" style="22" customWidth="1"/>
    <col min="1906" max="1906" width="16.625" style="22" customWidth="1"/>
    <col min="1907" max="1907" width="18.625" style="22" customWidth="1"/>
    <col min="1908" max="1908" width="11.5" style="22" customWidth="1"/>
    <col min="1909" max="1909" width="12.25" style="22" bestFit="1" customWidth="1"/>
    <col min="1910" max="1910" width="9" style="22"/>
    <col min="1911" max="1911" width="10" style="22" bestFit="1" customWidth="1"/>
    <col min="1912" max="1912" width="9" style="22"/>
    <col min="1913" max="1913" width="10.125" style="22" bestFit="1" customWidth="1"/>
    <col min="1914" max="2156" width="9" style="22"/>
    <col min="2157" max="2157" width="29.125" style="22" customWidth="1"/>
    <col min="2158" max="2158" width="30.625" style="22" customWidth="1"/>
    <col min="2159" max="2159" width="10.625" style="22" customWidth="1"/>
    <col min="2160" max="2160" width="8.625" style="22" customWidth="1"/>
    <col min="2161" max="2161" width="14.625" style="22" customWidth="1"/>
    <col min="2162" max="2162" width="16.625" style="22" customWidth="1"/>
    <col min="2163" max="2163" width="18.625" style="22" customWidth="1"/>
    <col min="2164" max="2164" width="11.5" style="22" customWidth="1"/>
    <col min="2165" max="2165" width="12.25" style="22" bestFit="1" customWidth="1"/>
    <col min="2166" max="2166" width="9" style="22"/>
    <col min="2167" max="2167" width="10" style="22" bestFit="1" customWidth="1"/>
    <col min="2168" max="2168" width="9" style="22"/>
    <col min="2169" max="2169" width="10.125" style="22" bestFit="1" customWidth="1"/>
    <col min="2170" max="2412" width="9" style="22"/>
    <col min="2413" max="2413" width="29.125" style="22" customWidth="1"/>
    <col min="2414" max="2414" width="30.625" style="22" customWidth="1"/>
    <col min="2415" max="2415" width="10.625" style="22" customWidth="1"/>
    <col min="2416" max="2416" width="8.625" style="22" customWidth="1"/>
    <col min="2417" max="2417" width="14.625" style="22" customWidth="1"/>
    <col min="2418" max="2418" width="16.625" style="22" customWidth="1"/>
    <col min="2419" max="2419" width="18.625" style="22" customWidth="1"/>
    <col min="2420" max="2420" width="11.5" style="22" customWidth="1"/>
    <col min="2421" max="2421" width="12.25" style="22" bestFit="1" customWidth="1"/>
    <col min="2422" max="2422" width="9" style="22"/>
    <col min="2423" max="2423" width="10" style="22" bestFit="1" customWidth="1"/>
    <col min="2424" max="2424" width="9" style="22"/>
    <col min="2425" max="2425" width="10.125" style="22" bestFit="1" customWidth="1"/>
    <col min="2426" max="2668" width="9" style="22"/>
    <col min="2669" max="2669" width="29.125" style="22" customWidth="1"/>
    <col min="2670" max="2670" width="30.625" style="22" customWidth="1"/>
    <col min="2671" max="2671" width="10.625" style="22" customWidth="1"/>
    <col min="2672" max="2672" width="8.625" style="22" customWidth="1"/>
    <col min="2673" max="2673" width="14.625" style="22" customWidth="1"/>
    <col min="2674" max="2674" width="16.625" style="22" customWidth="1"/>
    <col min="2675" max="2675" width="18.625" style="22" customWidth="1"/>
    <col min="2676" max="2676" width="11.5" style="22" customWidth="1"/>
    <col min="2677" max="2677" width="12.25" style="22" bestFit="1" customWidth="1"/>
    <col min="2678" max="2678" width="9" style="22"/>
    <col min="2679" max="2679" width="10" style="22" bestFit="1" customWidth="1"/>
    <col min="2680" max="2680" width="9" style="22"/>
    <col min="2681" max="2681" width="10.125" style="22" bestFit="1" customWidth="1"/>
    <col min="2682" max="2924" width="9" style="22"/>
    <col min="2925" max="2925" width="29.125" style="22" customWidth="1"/>
    <col min="2926" max="2926" width="30.625" style="22" customWidth="1"/>
    <col min="2927" max="2927" width="10.625" style="22" customWidth="1"/>
    <col min="2928" max="2928" width="8.625" style="22" customWidth="1"/>
    <col min="2929" max="2929" width="14.625" style="22" customWidth="1"/>
    <col min="2930" max="2930" width="16.625" style="22" customWidth="1"/>
    <col min="2931" max="2931" width="18.625" style="22" customWidth="1"/>
    <col min="2932" max="2932" width="11.5" style="22" customWidth="1"/>
    <col min="2933" max="2933" width="12.25" style="22" bestFit="1" customWidth="1"/>
    <col min="2934" max="2934" width="9" style="22"/>
    <col min="2935" max="2935" width="10" style="22" bestFit="1" customWidth="1"/>
    <col min="2936" max="2936" width="9" style="22"/>
    <col min="2937" max="2937" width="10.125" style="22" bestFit="1" customWidth="1"/>
    <col min="2938" max="3180" width="9" style="22"/>
    <col min="3181" max="3181" width="29.125" style="22" customWidth="1"/>
    <col min="3182" max="3182" width="30.625" style="22" customWidth="1"/>
    <col min="3183" max="3183" width="10.625" style="22" customWidth="1"/>
    <col min="3184" max="3184" width="8.625" style="22" customWidth="1"/>
    <col min="3185" max="3185" width="14.625" style="22" customWidth="1"/>
    <col min="3186" max="3186" width="16.625" style="22" customWidth="1"/>
    <col min="3187" max="3187" width="18.625" style="22" customWidth="1"/>
    <col min="3188" max="3188" width="11.5" style="22" customWidth="1"/>
    <col min="3189" max="3189" width="12.25" style="22" bestFit="1" customWidth="1"/>
    <col min="3190" max="3190" width="9" style="22"/>
    <col min="3191" max="3191" width="10" style="22" bestFit="1" customWidth="1"/>
    <col min="3192" max="3192" width="9" style="22"/>
    <col min="3193" max="3193" width="10.125" style="22" bestFit="1" customWidth="1"/>
    <col min="3194" max="3436" width="9" style="22"/>
    <col min="3437" max="3437" width="29.125" style="22" customWidth="1"/>
    <col min="3438" max="3438" width="30.625" style="22" customWidth="1"/>
    <col min="3439" max="3439" width="10.625" style="22" customWidth="1"/>
    <col min="3440" max="3440" width="8.625" style="22" customWidth="1"/>
    <col min="3441" max="3441" width="14.625" style="22" customWidth="1"/>
    <col min="3442" max="3442" width="16.625" style="22" customWidth="1"/>
    <col min="3443" max="3443" width="18.625" style="22" customWidth="1"/>
    <col min="3444" max="3444" width="11.5" style="22" customWidth="1"/>
    <col min="3445" max="3445" width="12.25" style="22" bestFit="1" customWidth="1"/>
    <col min="3446" max="3446" width="9" style="22"/>
    <col min="3447" max="3447" width="10" style="22" bestFit="1" customWidth="1"/>
    <col min="3448" max="3448" width="9" style="22"/>
    <col min="3449" max="3449" width="10.125" style="22" bestFit="1" customWidth="1"/>
    <col min="3450" max="3692" width="9" style="22"/>
    <col min="3693" max="3693" width="29.125" style="22" customWidth="1"/>
    <col min="3694" max="3694" width="30.625" style="22" customWidth="1"/>
    <col min="3695" max="3695" width="10.625" style="22" customWidth="1"/>
    <col min="3696" max="3696" width="8.625" style="22" customWidth="1"/>
    <col min="3697" max="3697" width="14.625" style="22" customWidth="1"/>
    <col min="3698" max="3698" width="16.625" style="22" customWidth="1"/>
    <col min="3699" max="3699" width="18.625" style="22" customWidth="1"/>
    <col min="3700" max="3700" width="11.5" style="22" customWidth="1"/>
    <col min="3701" max="3701" width="12.25" style="22" bestFit="1" customWidth="1"/>
    <col min="3702" max="3702" width="9" style="22"/>
    <col min="3703" max="3703" width="10" style="22" bestFit="1" customWidth="1"/>
    <col min="3704" max="3704" width="9" style="22"/>
    <col min="3705" max="3705" width="10.125" style="22" bestFit="1" customWidth="1"/>
    <col min="3706" max="3948" width="9" style="22"/>
    <col min="3949" max="3949" width="29.125" style="22" customWidth="1"/>
    <col min="3950" max="3950" width="30.625" style="22" customWidth="1"/>
    <col min="3951" max="3951" width="10.625" style="22" customWidth="1"/>
    <col min="3952" max="3952" width="8.625" style="22" customWidth="1"/>
    <col min="3953" max="3953" width="14.625" style="22" customWidth="1"/>
    <col min="3954" max="3954" width="16.625" style="22" customWidth="1"/>
    <col min="3955" max="3955" width="18.625" style="22" customWidth="1"/>
    <col min="3956" max="3956" width="11.5" style="22" customWidth="1"/>
    <col min="3957" max="3957" width="12.25" style="22" bestFit="1" customWidth="1"/>
    <col min="3958" max="3958" width="9" style="22"/>
    <col min="3959" max="3959" width="10" style="22" bestFit="1" customWidth="1"/>
    <col min="3960" max="3960" width="9" style="22"/>
    <col min="3961" max="3961" width="10.125" style="22" bestFit="1" customWidth="1"/>
    <col min="3962" max="4204" width="9" style="22"/>
    <col min="4205" max="4205" width="29.125" style="22" customWidth="1"/>
    <col min="4206" max="4206" width="30.625" style="22" customWidth="1"/>
    <col min="4207" max="4207" width="10.625" style="22" customWidth="1"/>
    <col min="4208" max="4208" width="8.625" style="22" customWidth="1"/>
    <col min="4209" max="4209" width="14.625" style="22" customWidth="1"/>
    <col min="4210" max="4210" width="16.625" style="22" customWidth="1"/>
    <col min="4211" max="4211" width="18.625" style="22" customWidth="1"/>
    <col min="4212" max="4212" width="11.5" style="22" customWidth="1"/>
    <col min="4213" max="4213" width="12.25" style="22" bestFit="1" customWidth="1"/>
    <col min="4214" max="4214" width="9" style="22"/>
    <col min="4215" max="4215" width="10" style="22" bestFit="1" customWidth="1"/>
    <col min="4216" max="4216" width="9" style="22"/>
    <col min="4217" max="4217" width="10.125" style="22" bestFit="1" customWidth="1"/>
    <col min="4218" max="4460" width="9" style="22"/>
    <col min="4461" max="4461" width="29.125" style="22" customWidth="1"/>
    <col min="4462" max="4462" width="30.625" style="22" customWidth="1"/>
    <col min="4463" max="4463" width="10.625" style="22" customWidth="1"/>
    <col min="4464" max="4464" width="8.625" style="22" customWidth="1"/>
    <col min="4465" max="4465" width="14.625" style="22" customWidth="1"/>
    <col min="4466" max="4466" width="16.625" style="22" customWidth="1"/>
    <col min="4467" max="4467" width="18.625" style="22" customWidth="1"/>
    <col min="4468" max="4468" width="11.5" style="22" customWidth="1"/>
    <col min="4469" max="4469" width="12.25" style="22" bestFit="1" customWidth="1"/>
    <col min="4470" max="4470" width="9" style="22"/>
    <col min="4471" max="4471" width="10" style="22" bestFit="1" customWidth="1"/>
    <col min="4472" max="4472" width="9" style="22"/>
    <col min="4473" max="4473" width="10.125" style="22" bestFit="1" customWidth="1"/>
    <col min="4474" max="4716" width="9" style="22"/>
    <col min="4717" max="4717" width="29.125" style="22" customWidth="1"/>
    <col min="4718" max="4718" width="30.625" style="22" customWidth="1"/>
    <col min="4719" max="4719" width="10.625" style="22" customWidth="1"/>
    <col min="4720" max="4720" width="8.625" style="22" customWidth="1"/>
    <col min="4721" max="4721" width="14.625" style="22" customWidth="1"/>
    <col min="4722" max="4722" width="16.625" style="22" customWidth="1"/>
    <col min="4723" max="4723" width="18.625" style="22" customWidth="1"/>
    <col min="4724" max="4724" width="11.5" style="22" customWidth="1"/>
    <col min="4725" max="4725" width="12.25" style="22" bestFit="1" customWidth="1"/>
    <col min="4726" max="4726" width="9" style="22"/>
    <col min="4727" max="4727" width="10" style="22" bestFit="1" customWidth="1"/>
    <col min="4728" max="4728" width="9" style="22"/>
    <col min="4729" max="4729" width="10.125" style="22" bestFit="1" customWidth="1"/>
    <col min="4730" max="4972" width="9" style="22"/>
    <col min="4973" max="4973" width="29.125" style="22" customWidth="1"/>
    <col min="4974" max="4974" width="30.625" style="22" customWidth="1"/>
    <col min="4975" max="4975" width="10.625" style="22" customWidth="1"/>
    <col min="4976" max="4976" width="8.625" style="22" customWidth="1"/>
    <col min="4977" max="4977" width="14.625" style="22" customWidth="1"/>
    <col min="4978" max="4978" width="16.625" style="22" customWidth="1"/>
    <col min="4979" max="4979" width="18.625" style="22" customWidth="1"/>
    <col min="4980" max="4980" width="11.5" style="22" customWidth="1"/>
    <col min="4981" max="4981" width="12.25" style="22" bestFit="1" customWidth="1"/>
    <col min="4982" max="4982" width="9" style="22"/>
    <col min="4983" max="4983" width="10" style="22" bestFit="1" customWidth="1"/>
    <col min="4984" max="4984" width="9" style="22"/>
    <col min="4985" max="4985" width="10.125" style="22" bestFit="1" customWidth="1"/>
    <col min="4986" max="5228" width="9" style="22"/>
    <col min="5229" max="5229" width="29.125" style="22" customWidth="1"/>
    <col min="5230" max="5230" width="30.625" style="22" customWidth="1"/>
    <col min="5231" max="5231" width="10.625" style="22" customWidth="1"/>
    <col min="5232" max="5232" width="8.625" style="22" customWidth="1"/>
    <col min="5233" max="5233" width="14.625" style="22" customWidth="1"/>
    <col min="5234" max="5234" width="16.625" style="22" customWidth="1"/>
    <col min="5235" max="5235" width="18.625" style="22" customWidth="1"/>
    <col min="5236" max="5236" width="11.5" style="22" customWidth="1"/>
    <col min="5237" max="5237" width="12.25" style="22" bestFit="1" customWidth="1"/>
    <col min="5238" max="5238" width="9" style="22"/>
    <col min="5239" max="5239" width="10" style="22" bestFit="1" customWidth="1"/>
    <col min="5240" max="5240" width="9" style="22"/>
    <col min="5241" max="5241" width="10.125" style="22" bestFit="1" customWidth="1"/>
    <col min="5242" max="5484" width="9" style="22"/>
    <col min="5485" max="5485" width="29.125" style="22" customWidth="1"/>
    <col min="5486" max="5486" width="30.625" style="22" customWidth="1"/>
    <col min="5487" max="5487" width="10.625" style="22" customWidth="1"/>
    <col min="5488" max="5488" width="8.625" style="22" customWidth="1"/>
    <col min="5489" max="5489" width="14.625" style="22" customWidth="1"/>
    <col min="5490" max="5490" width="16.625" style="22" customWidth="1"/>
    <col min="5491" max="5491" width="18.625" style="22" customWidth="1"/>
    <col min="5492" max="5492" width="11.5" style="22" customWidth="1"/>
    <col min="5493" max="5493" width="12.25" style="22" bestFit="1" customWidth="1"/>
    <col min="5494" max="5494" width="9" style="22"/>
    <col min="5495" max="5495" width="10" style="22" bestFit="1" customWidth="1"/>
    <col min="5496" max="5496" width="9" style="22"/>
    <col min="5497" max="5497" width="10.125" style="22" bestFit="1" customWidth="1"/>
    <col min="5498" max="5740" width="9" style="22"/>
    <col min="5741" max="5741" width="29.125" style="22" customWidth="1"/>
    <col min="5742" max="5742" width="30.625" style="22" customWidth="1"/>
    <col min="5743" max="5743" width="10.625" style="22" customWidth="1"/>
    <col min="5744" max="5744" width="8.625" style="22" customWidth="1"/>
    <col min="5745" max="5745" width="14.625" style="22" customWidth="1"/>
    <col min="5746" max="5746" width="16.625" style="22" customWidth="1"/>
    <col min="5747" max="5747" width="18.625" style="22" customWidth="1"/>
    <col min="5748" max="5748" width="11.5" style="22" customWidth="1"/>
    <col min="5749" max="5749" width="12.25" style="22" bestFit="1" customWidth="1"/>
    <col min="5750" max="5750" width="9" style="22"/>
    <col min="5751" max="5751" width="10" style="22" bestFit="1" customWidth="1"/>
    <col min="5752" max="5752" width="9" style="22"/>
    <col min="5753" max="5753" width="10.125" style="22" bestFit="1" customWidth="1"/>
    <col min="5754" max="5996" width="9" style="22"/>
    <col min="5997" max="5997" width="29.125" style="22" customWidth="1"/>
    <col min="5998" max="5998" width="30.625" style="22" customWidth="1"/>
    <col min="5999" max="5999" width="10.625" style="22" customWidth="1"/>
    <col min="6000" max="6000" width="8.625" style="22" customWidth="1"/>
    <col min="6001" max="6001" width="14.625" style="22" customWidth="1"/>
    <col min="6002" max="6002" width="16.625" style="22" customWidth="1"/>
    <col min="6003" max="6003" width="18.625" style="22" customWidth="1"/>
    <col min="6004" max="6004" width="11.5" style="22" customWidth="1"/>
    <col min="6005" max="6005" width="12.25" style="22" bestFit="1" customWidth="1"/>
    <col min="6006" max="6006" width="9" style="22"/>
    <col min="6007" max="6007" width="10" style="22" bestFit="1" customWidth="1"/>
    <col min="6008" max="6008" width="9" style="22"/>
    <col min="6009" max="6009" width="10.125" style="22" bestFit="1" customWidth="1"/>
    <col min="6010" max="6252" width="9" style="22"/>
    <col min="6253" max="6253" width="29.125" style="22" customWidth="1"/>
    <col min="6254" max="6254" width="30.625" style="22" customWidth="1"/>
    <col min="6255" max="6255" width="10.625" style="22" customWidth="1"/>
    <col min="6256" max="6256" width="8.625" style="22" customWidth="1"/>
    <col min="6257" max="6257" width="14.625" style="22" customWidth="1"/>
    <col min="6258" max="6258" width="16.625" style="22" customWidth="1"/>
    <col min="6259" max="6259" width="18.625" style="22" customWidth="1"/>
    <col min="6260" max="6260" width="11.5" style="22" customWidth="1"/>
    <col min="6261" max="6261" width="12.25" style="22" bestFit="1" customWidth="1"/>
    <col min="6262" max="6262" width="9" style="22"/>
    <col min="6263" max="6263" width="10" style="22" bestFit="1" customWidth="1"/>
    <col min="6264" max="6264" width="9" style="22"/>
    <col min="6265" max="6265" width="10.125" style="22" bestFit="1" customWidth="1"/>
    <col min="6266" max="6508" width="9" style="22"/>
    <col min="6509" max="6509" width="29.125" style="22" customWidth="1"/>
    <col min="6510" max="6510" width="30.625" style="22" customWidth="1"/>
    <col min="6511" max="6511" width="10.625" style="22" customWidth="1"/>
    <col min="6512" max="6512" width="8.625" style="22" customWidth="1"/>
    <col min="6513" max="6513" width="14.625" style="22" customWidth="1"/>
    <col min="6514" max="6514" width="16.625" style="22" customWidth="1"/>
    <col min="6515" max="6515" width="18.625" style="22" customWidth="1"/>
    <col min="6516" max="6516" width="11.5" style="22" customWidth="1"/>
    <col min="6517" max="6517" width="12.25" style="22" bestFit="1" customWidth="1"/>
    <col min="6518" max="6518" width="9" style="22"/>
    <col min="6519" max="6519" width="10" style="22" bestFit="1" customWidth="1"/>
    <col min="6520" max="6520" width="9" style="22"/>
    <col min="6521" max="6521" width="10.125" style="22" bestFit="1" customWidth="1"/>
    <col min="6522" max="6764" width="9" style="22"/>
    <col min="6765" max="6765" width="29.125" style="22" customWidth="1"/>
    <col min="6766" max="6766" width="30.625" style="22" customWidth="1"/>
    <col min="6767" max="6767" width="10.625" style="22" customWidth="1"/>
    <col min="6768" max="6768" width="8.625" style="22" customWidth="1"/>
    <col min="6769" max="6769" width="14.625" style="22" customWidth="1"/>
    <col min="6770" max="6770" width="16.625" style="22" customWidth="1"/>
    <col min="6771" max="6771" width="18.625" style="22" customWidth="1"/>
    <col min="6772" max="6772" width="11.5" style="22" customWidth="1"/>
    <col min="6773" max="6773" width="12.25" style="22" bestFit="1" customWidth="1"/>
    <col min="6774" max="6774" width="9" style="22"/>
    <col min="6775" max="6775" width="10" style="22" bestFit="1" customWidth="1"/>
    <col min="6776" max="6776" width="9" style="22"/>
    <col min="6777" max="6777" width="10.125" style="22" bestFit="1" customWidth="1"/>
    <col min="6778" max="7020" width="9" style="22"/>
    <col min="7021" max="7021" width="29.125" style="22" customWidth="1"/>
    <col min="7022" max="7022" width="30.625" style="22" customWidth="1"/>
    <col min="7023" max="7023" width="10.625" style="22" customWidth="1"/>
    <col min="7024" max="7024" width="8.625" style="22" customWidth="1"/>
    <col min="7025" max="7025" width="14.625" style="22" customWidth="1"/>
    <col min="7026" max="7026" width="16.625" style="22" customWidth="1"/>
    <col min="7027" max="7027" width="18.625" style="22" customWidth="1"/>
    <col min="7028" max="7028" width="11.5" style="22" customWidth="1"/>
    <col min="7029" max="7029" width="12.25" style="22" bestFit="1" customWidth="1"/>
    <col min="7030" max="7030" width="9" style="22"/>
    <col min="7031" max="7031" width="10" style="22" bestFit="1" customWidth="1"/>
    <col min="7032" max="7032" width="9" style="22"/>
    <col min="7033" max="7033" width="10.125" style="22" bestFit="1" customWidth="1"/>
    <col min="7034" max="7276" width="9" style="22"/>
    <col min="7277" max="7277" width="29.125" style="22" customWidth="1"/>
    <col min="7278" max="7278" width="30.625" style="22" customWidth="1"/>
    <col min="7279" max="7279" width="10.625" style="22" customWidth="1"/>
    <col min="7280" max="7280" width="8.625" style="22" customWidth="1"/>
    <col min="7281" max="7281" width="14.625" style="22" customWidth="1"/>
    <col min="7282" max="7282" width="16.625" style="22" customWidth="1"/>
    <col min="7283" max="7283" width="18.625" style="22" customWidth="1"/>
    <col min="7284" max="7284" width="11.5" style="22" customWidth="1"/>
    <col min="7285" max="7285" width="12.25" style="22" bestFit="1" customWidth="1"/>
    <col min="7286" max="7286" width="9" style="22"/>
    <col min="7287" max="7287" width="10" style="22" bestFit="1" customWidth="1"/>
    <col min="7288" max="7288" width="9" style="22"/>
    <col min="7289" max="7289" width="10.125" style="22" bestFit="1" customWidth="1"/>
    <col min="7290" max="7532" width="9" style="22"/>
    <col min="7533" max="7533" width="29.125" style="22" customWidth="1"/>
    <col min="7534" max="7534" width="30.625" style="22" customWidth="1"/>
    <col min="7535" max="7535" width="10.625" style="22" customWidth="1"/>
    <col min="7536" max="7536" width="8.625" style="22" customWidth="1"/>
    <col min="7537" max="7537" width="14.625" style="22" customWidth="1"/>
    <col min="7538" max="7538" width="16.625" style="22" customWidth="1"/>
    <col min="7539" max="7539" width="18.625" style="22" customWidth="1"/>
    <col min="7540" max="7540" width="11.5" style="22" customWidth="1"/>
    <col min="7541" max="7541" width="12.25" style="22" bestFit="1" customWidth="1"/>
    <col min="7542" max="7542" width="9" style="22"/>
    <col min="7543" max="7543" width="10" style="22" bestFit="1" customWidth="1"/>
    <col min="7544" max="7544" width="9" style="22"/>
    <col min="7545" max="7545" width="10.125" style="22" bestFit="1" customWidth="1"/>
    <col min="7546" max="7788" width="9" style="22"/>
    <col min="7789" max="7789" width="29.125" style="22" customWidth="1"/>
    <col min="7790" max="7790" width="30.625" style="22" customWidth="1"/>
    <col min="7791" max="7791" width="10.625" style="22" customWidth="1"/>
    <col min="7792" max="7792" width="8.625" style="22" customWidth="1"/>
    <col min="7793" max="7793" width="14.625" style="22" customWidth="1"/>
    <col min="7794" max="7794" width="16.625" style="22" customWidth="1"/>
    <col min="7795" max="7795" width="18.625" style="22" customWidth="1"/>
    <col min="7796" max="7796" width="11.5" style="22" customWidth="1"/>
    <col min="7797" max="7797" width="12.25" style="22" bestFit="1" customWidth="1"/>
    <col min="7798" max="7798" width="9" style="22"/>
    <col min="7799" max="7799" width="10" style="22" bestFit="1" customWidth="1"/>
    <col min="7800" max="7800" width="9" style="22"/>
    <col min="7801" max="7801" width="10.125" style="22" bestFit="1" customWidth="1"/>
    <col min="7802" max="8044" width="9" style="22"/>
    <col min="8045" max="8045" width="29.125" style="22" customWidth="1"/>
    <col min="8046" max="8046" width="30.625" style="22" customWidth="1"/>
    <col min="8047" max="8047" width="10.625" style="22" customWidth="1"/>
    <col min="8048" max="8048" width="8.625" style="22" customWidth="1"/>
    <col min="8049" max="8049" width="14.625" style="22" customWidth="1"/>
    <col min="8050" max="8050" width="16.625" style="22" customWidth="1"/>
    <col min="8051" max="8051" width="18.625" style="22" customWidth="1"/>
    <col min="8052" max="8052" width="11.5" style="22" customWidth="1"/>
    <col min="8053" max="8053" width="12.25" style="22" bestFit="1" customWidth="1"/>
    <col min="8054" max="8054" width="9" style="22"/>
    <col min="8055" max="8055" width="10" style="22" bestFit="1" customWidth="1"/>
    <col min="8056" max="8056" width="9" style="22"/>
    <col min="8057" max="8057" width="10.125" style="22" bestFit="1" customWidth="1"/>
    <col min="8058" max="8300" width="9" style="22"/>
    <col min="8301" max="8301" width="29.125" style="22" customWidth="1"/>
    <col min="8302" max="8302" width="30.625" style="22" customWidth="1"/>
    <col min="8303" max="8303" width="10.625" style="22" customWidth="1"/>
    <col min="8304" max="8304" width="8.625" style="22" customWidth="1"/>
    <col min="8305" max="8305" width="14.625" style="22" customWidth="1"/>
    <col min="8306" max="8306" width="16.625" style="22" customWidth="1"/>
    <col min="8307" max="8307" width="18.625" style="22" customWidth="1"/>
    <col min="8308" max="8308" width="11.5" style="22" customWidth="1"/>
    <col min="8309" max="8309" width="12.25" style="22" bestFit="1" customWidth="1"/>
    <col min="8310" max="8310" width="9" style="22"/>
    <col min="8311" max="8311" width="10" style="22" bestFit="1" customWidth="1"/>
    <col min="8312" max="8312" width="9" style="22"/>
    <col min="8313" max="8313" width="10.125" style="22" bestFit="1" customWidth="1"/>
    <col min="8314" max="8556" width="9" style="22"/>
    <col min="8557" max="8557" width="29.125" style="22" customWidth="1"/>
    <col min="8558" max="8558" width="30.625" style="22" customWidth="1"/>
    <col min="8559" max="8559" width="10.625" style="22" customWidth="1"/>
    <col min="8560" max="8560" width="8.625" style="22" customWidth="1"/>
    <col min="8561" max="8561" width="14.625" style="22" customWidth="1"/>
    <col min="8562" max="8562" width="16.625" style="22" customWidth="1"/>
    <col min="8563" max="8563" width="18.625" style="22" customWidth="1"/>
    <col min="8564" max="8564" width="11.5" style="22" customWidth="1"/>
    <col min="8565" max="8565" width="12.25" style="22" bestFit="1" customWidth="1"/>
    <col min="8566" max="8566" width="9" style="22"/>
    <col min="8567" max="8567" width="10" style="22" bestFit="1" customWidth="1"/>
    <col min="8568" max="8568" width="9" style="22"/>
    <col min="8569" max="8569" width="10.125" style="22" bestFit="1" customWidth="1"/>
    <col min="8570" max="8812" width="9" style="22"/>
    <col min="8813" max="8813" width="29.125" style="22" customWidth="1"/>
    <col min="8814" max="8814" width="30.625" style="22" customWidth="1"/>
    <col min="8815" max="8815" width="10.625" style="22" customWidth="1"/>
    <col min="8816" max="8816" width="8.625" style="22" customWidth="1"/>
    <col min="8817" max="8817" width="14.625" style="22" customWidth="1"/>
    <col min="8818" max="8818" width="16.625" style="22" customWidth="1"/>
    <col min="8819" max="8819" width="18.625" style="22" customWidth="1"/>
    <col min="8820" max="8820" width="11.5" style="22" customWidth="1"/>
    <col min="8821" max="8821" width="12.25" style="22" bestFit="1" customWidth="1"/>
    <col min="8822" max="8822" width="9" style="22"/>
    <col min="8823" max="8823" width="10" style="22" bestFit="1" customWidth="1"/>
    <col min="8824" max="8824" width="9" style="22"/>
    <col min="8825" max="8825" width="10.125" style="22" bestFit="1" customWidth="1"/>
    <col min="8826" max="9068" width="9" style="22"/>
    <col min="9069" max="9069" width="29.125" style="22" customWidth="1"/>
    <col min="9070" max="9070" width="30.625" style="22" customWidth="1"/>
    <col min="9071" max="9071" width="10.625" style="22" customWidth="1"/>
    <col min="9072" max="9072" width="8.625" style="22" customWidth="1"/>
    <col min="9073" max="9073" width="14.625" style="22" customWidth="1"/>
    <col min="9074" max="9074" width="16.625" style="22" customWidth="1"/>
    <col min="9075" max="9075" width="18.625" style="22" customWidth="1"/>
    <col min="9076" max="9076" width="11.5" style="22" customWidth="1"/>
    <col min="9077" max="9077" width="12.25" style="22" bestFit="1" customWidth="1"/>
    <col min="9078" max="9078" width="9" style="22"/>
    <col min="9079" max="9079" width="10" style="22" bestFit="1" customWidth="1"/>
    <col min="9080" max="9080" width="9" style="22"/>
    <col min="9081" max="9081" width="10.125" style="22" bestFit="1" customWidth="1"/>
    <col min="9082" max="9324" width="9" style="22"/>
    <col min="9325" max="9325" width="29.125" style="22" customWidth="1"/>
    <col min="9326" max="9326" width="30.625" style="22" customWidth="1"/>
    <col min="9327" max="9327" width="10.625" style="22" customWidth="1"/>
    <col min="9328" max="9328" width="8.625" style="22" customWidth="1"/>
    <col min="9329" max="9329" width="14.625" style="22" customWidth="1"/>
    <col min="9330" max="9330" width="16.625" style="22" customWidth="1"/>
    <col min="9331" max="9331" width="18.625" style="22" customWidth="1"/>
    <col min="9332" max="9332" width="11.5" style="22" customWidth="1"/>
    <col min="9333" max="9333" width="12.25" style="22" bestFit="1" customWidth="1"/>
    <col min="9334" max="9334" width="9" style="22"/>
    <col min="9335" max="9335" width="10" style="22" bestFit="1" customWidth="1"/>
    <col min="9336" max="9336" width="9" style="22"/>
    <col min="9337" max="9337" width="10.125" style="22" bestFit="1" customWidth="1"/>
    <col min="9338" max="9580" width="9" style="22"/>
    <col min="9581" max="9581" width="29.125" style="22" customWidth="1"/>
    <col min="9582" max="9582" width="30.625" style="22" customWidth="1"/>
    <col min="9583" max="9583" width="10.625" style="22" customWidth="1"/>
    <col min="9584" max="9584" width="8.625" style="22" customWidth="1"/>
    <col min="9585" max="9585" width="14.625" style="22" customWidth="1"/>
    <col min="9586" max="9586" width="16.625" style="22" customWidth="1"/>
    <col min="9587" max="9587" width="18.625" style="22" customWidth="1"/>
    <col min="9588" max="9588" width="11.5" style="22" customWidth="1"/>
    <col min="9589" max="9589" width="12.25" style="22" bestFit="1" customWidth="1"/>
    <col min="9590" max="9590" width="9" style="22"/>
    <col min="9591" max="9591" width="10" style="22" bestFit="1" customWidth="1"/>
    <col min="9592" max="9592" width="9" style="22"/>
    <col min="9593" max="9593" width="10.125" style="22" bestFit="1" customWidth="1"/>
    <col min="9594" max="9836" width="9" style="22"/>
    <col min="9837" max="9837" width="29.125" style="22" customWidth="1"/>
    <col min="9838" max="9838" width="30.625" style="22" customWidth="1"/>
    <col min="9839" max="9839" width="10.625" style="22" customWidth="1"/>
    <col min="9840" max="9840" width="8.625" style="22" customWidth="1"/>
    <col min="9841" max="9841" width="14.625" style="22" customWidth="1"/>
    <col min="9842" max="9842" width="16.625" style="22" customWidth="1"/>
    <col min="9843" max="9843" width="18.625" style="22" customWidth="1"/>
    <col min="9844" max="9844" width="11.5" style="22" customWidth="1"/>
    <col min="9845" max="9845" width="12.25" style="22" bestFit="1" customWidth="1"/>
    <col min="9846" max="9846" width="9" style="22"/>
    <col min="9847" max="9847" width="10" style="22" bestFit="1" customWidth="1"/>
    <col min="9848" max="9848" width="9" style="22"/>
    <col min="9849" max="9849" width="10.125" style="22" bestFit="1" customWidth="1"/>
    <col min="9850" max="10092" width="9" style="22"/>
    <col min="10093" max="10093" width="29.125" style="22" customWidth="1"/>
    <col min="10094" max="10094" width="30.625" style="22" customWidth="1"/>
    <col min="10095" max="10095" width="10.625" style="22" customWidth="1"/>
    <col min="10096" max="10096" width="8.625" style="22" customWidth="1"/>
    <col min="10097" max="10097" width="14.625" style="22" customWidth="1"/>
    <col min="10098" max="10098" width="16.625" style="22" customWidth="1"/>
    <col min="10099" max="10099" width="18.625" style="22" customWidth="1"/>
    <col min="10100" max="10100" width="11.5" style="22" customWidth="1"/>
    <col min="10101" max="10101" width="12.25" style="22" bestFit="1" customWidth="1"/>
    <col min="10102" max="10102" width="9" style="22"/>
    <col min="10103" max="10103" width="10" style="22" bestFit="1" customWidth="1"/>
    <col min="10104" max="10104" width="9" style="22"/>
    <col min="10105" max="10105" width="10.125" style="22" bestFit="1" customWidth="1"/>
    <col min="10106" max="10348" width="9" style="22"/>
    <col min="10349" max="10349" width="29.125" style="22" customWidth="1"/>
    <col min="10350" max="10350" width="30.625" style="22" customWidth="1"/>
    <col min="10351" max="10351" width="10.625" style="22" customWidth="1"/>
    <col min="10352" max="10352" width="8.625" style="22" customWidth="1"/>
    <col min="10353" max="10353" width="14.625" style="22" customWidth="1"/>
    <col min="10354" max="10354" width="16.625" style="22" customWidth="1"/>
    <col min="10355" max="10355" width="18.625" style="22" customWidth="1"/>
    <col min="10356" max="10356" width="11.5" style="22" customWidth="1"/>
    <col min="10357" max="10357" width="12.25" style="22" bestFit="1" customWidth="1"/>
    <col min="10358" max="10358" width="9" style="22"/>
    <col min="10359" max="10359" width="10" style="22" bestFit="1" customWidth="1"/>
    <col min="10360" max="10360" width="9" style="22"/>
    <col min="10361" max="10361" width="10.125" style="22" bestFit="1" customWidth="1"/>
    <col min="10362" max="10604" width="9" style="22"/>
    <col min="10605" max="10605" width="29.125" style="22" customWidth="1"/>
    <col min="10606" max="10606" width="30.625" style="22" customWidth="1"/>
    <col min="10607" max="10607" width="10.625" style="22" customWidth="1"/>
    <col min="10608" max="10608" width="8.625" style="22" customWidth="1"/>
    <col min="10609" max="10609" width="14.625" style="22" customWidth="1"/>
    <col min="10610" max="10610" width="16.625" style="22" customWidth="1"/>
    <col min="10611" max="10611" width="18.625" style="22" customWidth="1"/>
    <col min="10612" max="10612" width="11.5" style="22" customWidth="1"/>
    <col min="10613" max="10613" width="12.25" style="22" bestFit="1" customWidth="1"/>
    <col min="10614" max="10614" width="9" style="22"/>
    <col min="10615" max="10615" width="10" style="22" bestFit="1" customWidth="1"/>
    <col min="10616" max="10616" width="9" style="22"/>
    <col min="10617" max="10617" width="10.125" style="22" bestFit="1" customWidth="1"/>
    <col min="10618" max="10860" width="9" style="22"/>
    <col min="10861" max="10861" width="29.125" style="22" customWidth="1"/>
    <col min="10862" max="10862" width="30.625" style="22" customWidth="1"/>
    <col min="10863" max="10863" width="10.625" style="22" customWidth="1"/>
    <col min="10864" max="10864" width="8.625" style="22" customWidth="1"/>
    <col min="10865" max="10865" width="14.625" style="22" customWidth="1"/>
    <col min="10866" max="10866" width="16.625" style="22" customWidth="1"/>
    <col min="10867" max="10867" width="18.625" style="22" customWidth="1"/>
    <col min="10868" max="10868" width="11.5" style="22" customWidth="1"/>
    <col min="10869" max="10869" width="12.25" style="22" bestFit="1" customWidth="1"/>
    <col min="10870" max="10870" width="9" style="22"/>
    <col min="10871" max="10871" width="10" style="22" bestFit="1" customWidth="1"/>
    <col min="10872" max="10872" width="9" style="22"/>
    <col min="10873" max="10873" width="10.125" style="22" bestFit="1" customWidth="1"/>
    <col min="10874" max="11116" width="9" style="22"/>
    <col min="11117" max="11117" width="29.125" style="22" customWidth="1"/>
    <col min="11118" max="11118" width="30.625" style="22" customWidth="1"/>
    <col min="11119" max="11119" width="10.625" style="22" customWidth="1"/>
    <col min="11120" max="11120" width="8.625" style="22" customWidth="1"/>
    <col min="11121" max="11121" width="14.625" style="22" customWidth="1"/>
    <col min="11122" max="11122" width="16.625" style="22" customWidth="1"/>
    <col min="11123" max="11123" width="18.625" style="22" customWidth="1"/>
    <col min="11124" max="11124" width="11.5" style="22" customWidth="1"/>
    <col min="11125" max="11125" width="12.25" style="22" bestFit="1" customWidth="1"/>
    <col min="11126" max="11126" width="9" style="22"/>
    <col min="11127" max="11127" width="10" style="22" bestFit="1" customWidth="1"/>
    <col min="11128" max="11128" width="9" style="22"/>
    <col min="11129" max="11129" width="10.125" style="22" bestFit="1" customWidth="1"/>
    <col min="11130" max="11372" width="9" style="22"/>
    <col min="11373" max="11373" width="29.125" style="22" customWidth="1"/>
    <col min="11374" max="11374" width="30.625" style="22" customWidth="1"/>
    <col min="11375" max="11375" width="10.625" style="22" customWidth="1"/>
    <col min="11376" max="11376" width="8.625" style="22" customWidth="1"/>
    <col min="11377" max="11377" width="14.625" style="22" customWidth="1"/>
    <col min="11378" max="11378" width="16.625" style="22" customWidth="1"/>
    <col min="11379" max="11379" width="18.625" style="22" customWidth="1"/>
    <col min="11380" max="11380" width="11.5" style="22" customWidth="1"/>
    <col min="11381" max="11381" width="12.25" style="22" bestFit="1" customWidth="1"/>
    <col min="11382" max="11382" width="9" style="22"/>
    <col min="11383" max="11383" width="10" style="22" bestFit="1" customWidth="1"/>
    <col min="11384" max="11384" width="9" style="22"/>
    <col min="11385" max="11385" width="10.125" style="22" bestFit="1" customWidth="1"/>
    <col min="11386" max="11628" width="9" style="22"/>
    <col min="11629" max="11629" width="29.125" style="22" customWidth="1"/>
    <col min="11630" max="11630" width="30.625" style="22" customWidth="1"/>
    <col min="11631" max="11631" width="10.625" style="22" customWidth="1"/>
    <col min="11632" max="11632" width="8.625" style="22" customWidth="1"/>
    <col min="11633" max="11633" width="14.625" style="22" customWidth="1"/>
    <col min="11634" max="11634" width="16.625" style="22" customWidth="1"/>
    <col min="11635" max="11635" width="18.625" style="22" customWidth="1"/>
    <col min="11636" max="11636" width="11.5" style="22" customWidth="1"/>
    <col min="11637" max="11637" width="12.25" style="22" bestFit="1" customWidth="1"/>
    <col min="11638" max="11638" width="9" style="22"/>
    <col min="11639" max="11639" width="10" style="22" bestFit="1" customWidth="1"/>
    <col min="11640" max="11640" width="9" style="22"/>
    <col min="11641" max="11641" width="10.125" style="22" bestFit="1" customWidth="1"/>
    <col min="11642" max="11884" width="9" style="22"/>
    <col min="11885" max="11885" width="29.125" style="22" customWidth="1"/>
    <col min="11886" max="11886" width="30.625" style="22" customWidth="1"/>
    <col min="11887" max="11887" width="10.625" style="22" customWidth="1"/>
    <col min="11888" max="11888" width="8.625" style="22" customWidth="1"/>
    <col min="11889" max="11889" width="14.625" style="22" customWidth="1"/>
    <col min="11890" max="11890" width="16.625" style="22" customWidth="1"/>
    <col min="11891" max="11891" width="18.625" style="22" customWidth="1"/>
    <col min="11892" max="11892" width="11.5" style="22" customWidth="1"/>
    <col min="11893" max="11893" width="12.25" style="22" bestFit="1" customWidth="1"/>
    <col min="11894" max="11894" width="9" style="22"/>
    <col min="11895" max="11895" width="10" style="22" bestFit="1" customWidth="1"/>
    <col min="11896" max="11896" width="9" style="22"/>
    <col min="11897" max="11897" width="10.125" style="22" bestFit="1" customWidth="1"/>
    <col min="11898" max="12140" width="9" style="22"/>
    <col min="12141" max="12141" width="29.125" style="22" customWidth="1"/>
    <col min="12142" max="12142" width="30.625" style="22" customWidth="1"/>
    <col min="12143" max="12143" width="10.625" style="22" customWidth="1"/>
    <col min="12144" max="12144" width="8.625" style="22" customWidth="1"/>
    <col min="12145" max="12145" width="14.625" style="22" customWidth="1"/>
    <col min="12146" max="12146" width="16.625" style="22" customWidth="1"/>
    <col min="12147" max="12147" width="18.625" style="22" customWidth="1"/>
    <col min="12148" max="12148" width="11.5" style="22" customWidth="1"/>
    <col min="12149" max="12149" width="12.25" style="22" bestFit="1" customWidth="1"/>
    <col min="12150" max="12150" width="9" style="22"/>
    <col min="12151" max="12151" width="10" style="22" bestFit="1" customWidth="1"/>
    <col min="12152" max="12152" width="9" style="22"/>
    <col min="12153" max="12153" width="10.125" style="22" bestFit="1" customWidth="1"/>
    <col min="12154" max="12396" width="9" style="22"/>
    <col min="12397" max="12397" width="29.125" style="22" customWidth="1"/>
    <col min="12398" max="12398" width="30.625" style="22" customWidth="1"/>
    <col min="12399" max="12399" width="10.625" style="22" customWidth="1"/>
    <col min="12400" max="12400" width="8.625" style="22" customWidth="1"/>
    <col min="12401" max="12401" width="14.625" style="22" customWidth="1"/>
    <col min="12402" max="12402" width="16.625" style="22" customWidth="1"/>
    <col min="12403" max="12403" width="18.625" style="22" customWidth="1"/>
    <col min="12404" max="12404" width="11.5" style="22" customWidth="1"/>
    <col min="12405" max="12405" width="12.25" style="22" bestFit="1" customWidth="1"/>
    <col min="12406" max="12406" width="9" style="22"/>
    <col min="12407" max="12407" width="10" style="22" bestFit="1" customWidth="1"/>
    <col min="12408" max="12408" width="9" style="22"/>
    <col min="12409" max="12409" width="10.125" style="22" bestFit="1" customWidth="1"/>
    <col min="12410" max="12652" width="9" style="22"/>
    <col min="12653" max="12653" width="29.125" style="22" customWidth="1"/>
    <col min="12654" max="12654" width="30.625" style="22" customWidth="1"/>
    <col min="12655" max="12655" width="10.625" style="22" customWidth="1"/>
    <col min="12656" max="12656" width="8.625" style="22" customWidth="1"/>
    <col min="12657" max="12657" width="14.625" style="22" customWidth="1"/>
    <col min="12658" max="12658" width="16.625" style="22" customWidth="1"/>
    <col min="12659" max="12659" width="18.625" style="22" customWidth="1"/>
    <col min="12660" max="12660" width="11.5" style="22" customWidth="1"/>
    <col min="12661" max="12661" width="12.25" style="22" bestFit="1" customWidth="1"/>
    <col min="12662" max="12662" width="9" style="22"/>
    <col min="12663" max="12663" width="10" style="22" bestFit="1" customWidth="1"/>
    <col min="12664" max="12664" width="9" style="22"/>
    <col min="12665" max="12665" width="10.125" style="22" bestFit="1" customWidth="1"/>
    <col min="12666" max="12908" width="9" style="22"/>
    <col min="12909" max="12909" width="29.125" style="22" customWidth="1"/>
    <col min="12910" max="12910" width="30.625" style="22" customWidth="1"/>
    <col min="12911" max="12911" width="10.625" style="22" customWidth="1"/>
    <col min="12912" max="12912" width="8.625" style="22" customWidth="1"/>
    <col min="12913" max="12913" width="14.625" style="22" customWidth="1"/>
    <col min="12914" max="12914" width="16.625" style="22" customWidth="1"/>
    <col min="12915" max="12915" width="18.625" style="22" customWidth="1"/>
    <col min="12916" max="12916" width="11.5" style="22" customWidth="1"/>
    <col min="12917" max="12917" width="12.25" style="22" bestFit="1" customWidth="1"/>
    <col min="12918" max="12918" width="9" style="22"/>
    <col min="12919" max="12919" width="10" style="22" bestFit="1" customWidth="1"/>
    <col min="12920" max="12920" width="9" style="22"/>
    <col min="12921" max="12921" width="10.125" style="22" bestFit="1" customWidth="1"/>
    <col min="12922" max="13164" width="9" style="22"/>
    <col min="13165" max="13165" width="29.125" style="22" customWidth="1"/>
    <col min="13166" max="13166" width="30.625" style="22" customWidth="1"/>
    <col min="13167" max="13167" width="10.625" style="22" customWidth="1"/>
    <col min="13168" max="13168" width="8.625" style="22" customWidth="1"/>
    <col min="13169" max="13169" width="14.625" style="22" customWidth="1"/>
    <col min="13170" max="13170" width="16.625" style="22" customWidth="1"/>
    <col min="13171" max="13171" width="18.625" style="22" customWidth="1"/>
    <col min="13172" max="13172" width="11.5" style="22" customWidth="1"/>
    <col min="13173" max="13173" width="12.25" style="22" bestFit="1" customWidth="1"/>
    <col min="13174" max="13174" width="9" style="22"/>
    <col min="13175" max="13175" width="10" style="22" bestFit="1" customWidth="1"/>
    <col min="13176" max="13176" width="9" style="22"/>
    <col min="13177" max="13177" width="10.125" style="22" bestFit="1" customWidth="1"/>
    <col min="13178" max="13420" width="9" style="22"/>
    <col min="13421" max="13421" width="29.125" style="22" customWidth="1"/>
    <col min="13422" max="13422" width="30.625" style="22" customWidth="1"/>
    <col min="13423" max="13423" width="10.625" style="22" customWidth="1"/>
    <col min="13424" max="13424" width="8.625" style="22" customWidth="1"/>
    <col min="13425" max="13425" width="14.625" style="22" customWidth="1"/>
    <col min="13426" max="13426" width="16.625" style="22" customWidth="1"/>
    <col min="13427" max="13427" width="18.625" style="22" customWidth="1"/>
    <col min="13428" max="13428" width="11.5" style="22" customWidth="1"/>
    <col min="13429" max="13429" width="12.25" style="22" bestFit="1" customWidth="1"/>
    <col min="13430" max="13430" width="9" style="22"/>
    <col min="13431" max="13431" width="10" style="22" bestFit="1" customWidth="1"/>
    <col min="13432" max="13432" width="9" style="22"/>
    <col min="13433" max="13433" width="10.125" style="22" bestFit="1" customWidth="1"/>
    <col min="13434" max="13676" width="9" style="22"/>
    <col min="13677" max="13677" width="29.125" style="22" customWidth="1"/>
    <col min="13678" max="13678" width="30.625" style="22" customWidth="1"/>
    <col min="13679" max="13679" width="10.625" style="22" customWidth="1"/>
    <col min="13680" max="13680" width="8.625" style="22" customWidth="1"/>
    <col min="13681" max="13681" width="14.625" style="22" customWidth="1"/>
    <col min="13682" max="13682" width="16.625" style="22" customWidth="1"/>
    <col min="13683" max="13683" width="18.625" style="22" customWidth="1"/>
    <col min="13684" max="13684" width="11.5" style="22" customWidth="1"/>
    <col min="13685" max="13685" width="12.25" style="22" bestFit="1" customWidth="1"/>
    <col min="13686" max="13686" width="9" style="22"/>
    <col min="13687" max="13687" width="10" style="22" bestFit="1" customWidth="1"/>
    <col min="13688" max="13688" width="9" style="22"/>
    <col min="13689" max="13689" width="10.125" style="22" bestFit="1" customWidth="1"/>
    <col min="13690" max="13932" width="9" style="22"/>
    <col min="13933" max="13933" width="29.125" style="22" customWidth="1"/>
    <col min="13934" max="13934" width="30.625" style="22" customWidth="1"/>
    <col min="13935" max="13935" width="10.625" style="22" customWidth="1"/>
    <col min="13936" max="13936" width="8.625" style="22" customWidth="1"/>
    <col min="13937" max="13937" width="14.625" style="22" customWidth="1"/>
    <col min="13938" max="13938" width="16.625" style="22" customWidth="1"/>
    <col min="13939" max="13939" width="18.625" style="22" customWidth="1"/>
    <col min="13940" max="13940" width="11.5" style="22" customWidth="1"/>
    <col min="13941" max="13941" width="12.25" style="22" bestFit="1" customWidth="1"/>
    <col min="13942" max="13942" width="9" style="22"/>
    <col min="13943" max="13943" width="10" style="22" bestFit="1" customWidth="1"/>
    <col min="13944" max="13944" width="9" style="22"/>
    <col min="13945" max="13945" width="10.125" style="22" bestFit="1" customWidth="1"/>
    <col min="13946" max="14188" width="9" style="22"/>
    <col min="14189" max="14189" width="29.125" style="22" customWidth="1"/>
    <col min="14190" max="14190" width="30.625" style="22" customWidth="1"/>
    <col min="14191" max="14191" width="10.625" style="22" customWidth="1"/>
    <col min="14192" max="14192" width="8.625" style="22" customWidth="1"/>
    <col min="14193" max="14193" width="14.625" style="22" customWidth="1"/>
    <col min="14194" max="14194" width="16.625" style="22" customWidth="1"/>
    <col min="14195" max="14195" width="18.625" style="22" customWidth="1"/>
    <col min="14196" max="14196" width="11.5" style="22" customWidth="1"/>
    <col min="14197" max="14197" width="12.25" style="22" bestFit="1" customWidth="1"/>
    <col min="14198" max="14198" width="9" style="22"/>
    <col min="14199" max="14199" width="10" style="22" bestFit="1" customWidth="1"/>
    <col min="14200" max="14200" width="9" style="22"/>
    <col min="14201" max="14201" width="10.125" style="22" bestFit="1" customWidth="1"/>
    <col min="14202" max="14444" width="9" style="22"/>
    <col min="14445" max="14445" width="29.125" style="22" customWidth="1"/>
    <col min="14446" max="14446" width="30.625" style="22" customWidth="1"/>
    <col min="14447" max="14447" width="10.625" style="22" customWidth="1"/>
    <col min="14448" max="14448" width="8.625" style="22" customWidth="1"/>
    <col min="14449" max="14449" width="14.625" style="22" customWidth="1"/>
    <col min="14450" max="14450" width="16.625" style="22" customWidth="1"/>
    <col min="14451" max="14451" width="18.625" style="22" customWidth="1"/>
    <col min="14452" max="14452" width="11.5" style="22" customWidth="1"/>
    <col min="14453" max="14453" width="12.25" style="22" bestFit="1" customWidth="1"/>
    <col min="14454" max="14454" width="9" style="22"/>
    <col min="14455" max="14455" width="10" style="22" bestFit="1" customWidth="1"/>
    <col min="14456" max="14456" width="9" style="22"/>
    <col min="14457" max="14457" width="10.125" style="22" bestFit="1" customWidth="1"/>
    <col min="14458" max="14700" width="9" style="22"/>
    <col min="14701" max="14701" width="29.125" style="22" customWidth="1"/>
    <col min="14702" max="14702" width="30.625" style="22" customWidth="1"/>
    <col min="14703" max="14703" width="10.625" style="22" customWidth="1"/>
    <col min="14704" max="14704" width="8.625" style="22" customWidth="1"/>
    <col min="14705" max="14705" width="14.625" style="22" customWidth="1"/>
    <col min="14706" max="14706" width="16.625" style="22" customWidth="1"/>
    <col min="14707" max="14707" width="18.625" style="22" customWidth="1"/>
    <col min="14708" max="14708" width="11.5" style="22" customWidth="1"/>
    <col min="14709" max="14709" width="12.25" style="22" bestFit="1" customWidth="1"/>
    <col min="14710" max="14710" width="9" style="22"/>
    <col min="14711" max="14711" width="10" style="22" bestFit="1" customWidth="1"/>
    <col min="14712" max="14712" width="9" style="22"/>
    <col min="14713" max="14713" width="10.125" style="22" bestFit="1" customWidth="1"/>
    <col min="14714" max="14956" width="9" style="22"/>
    <col min="14957" max="14957" width="29.125" style="22" customWidth="1"/>
    <col min="14958" max="14958" width="30.625" style="22" customWidth="1"/>
    <col min="14959" max="14959" width="10.625" style="22" customWidth="1"/>
    <col min="14960" max="14960" width="8.625" style="22" customWidth="1"/>
    <col min="14961" max="14961" width="14.625" style="22" customWidth="1"/>
    <col min="14962" max="14962" width="16.625" style="22" customWidth="1"/>
    <col min="14963" max="14963" width="18.625" style="22" customWidth="1"/>
    <col min="14964" max="14964" width="11.5" style="22" customWidth="1"/>
    <col min="14965" max="14965" width="12.25" style="22" bestFit="1" customWidth="1"/>
    <col min="14966" max="14966" width="9" style="22"/>
    <col min="14967" max="14967" width="10" style="22" bestFit="1" customWidth="1"/>
    <col min="14968" max="14968" width="9" style="22"/>
    <col min="14969" max="14969" width="10.125" style="22" bestFit="1" customWidth="1"/>
    <col min="14970" max="15212" width="9" style="22"/>
    <col min="15213" max="15213" width="29.125" style="22" customWidth="1"/>
    <col min="15214" max="15214" width="30.625" style="22" customWidth="1"/>
    <col min="15215" max="15215" width="10.625" style="22" customWidth="1"/>
    <col min="15216" max="15216" width="8.625" style="22" customWidth="1"/>
    <col min="15217" max="15217" width="14.625" style="22" customWidth="1"/>
    <col min="15218" max="15218" width="16.625" style="22" customWidth="1"/>
    <col min="15219" max="15219" width="18.625" style="22" customWidth="1"/>
    <col min="15220" max="15220" width="11.5" style="22" customWidth="1"/>
    <col min="15221" max="15221" width="12.25" style="22" bestFit="1" customWidth="1"/>
    <col min="15222" max="15222" width="9" style="22"/>
    <col min="15223" max="15223" width="10" style="22" bestFit="1" customWidth="1"/>
    <col min="15224" max="15224" width="9" style="22"/>
    <col min="15225" max="15225" width="10.125" style="22" bestFit="1" customWidth="1"/>
    <col min="15226" max="15468" width="9" style="22"/>
    <col min="15469" max="15469" width="29.125" style="22" customWidth="1"/>
    <col min="15470" max="15470" width="30.625" style="22" customWidth="1"/>
    <col min="15471" max="15471" width="10.625" style="22" customWidth="1"/>
    <col min="15472" max="15472" width="8.625" style="22" customWidth="1"/>
    <col min="15473" max="15473" width="14.625" style="22" customWidth="1"/>
    <col min="15474" max="15474" width="16.625" style="22" customWidth="1"/>
    <col min="15475" max="15475" width="18.625" style="22" customWidth="1"/>
    <col min="15476" max="15476" width="11.5" style="22" customWidth="1"/>
    <col min="15477" max="15477" width="12.25" style="22" bestFit="1" customWidth="1"/>
    <col min="15478" max="15478" width="9" style="22"/>
    <col min="15479" max="15479" width="10" style="22" bestFit="1" customWidth="1"/>
    <col min="15480" max="15480" width="9" style="22"/>
    <col min="15481" max="15481" width="10.125" style="22" bestFit="1" customWidth="1"/>
    <col min="15482" max="15724" width="9" style="22"/>
    <col min="15725" max="15725" width="29.125" style="22" customWidth="1"/>
    <col min="15726" max="15726" width="30.625" style="22" customWidth="1"/>
    <col min="15727" max="15727" width="10.625" style="22" customWidth="1"/>
    <col min="15728" max="15728" width="8.625" style="22" customWidth="1"/>
    <col min="15729" max="15729" width="14.625" style="22" customWidth="1"/>
    <col min="15730" max="15730" width="16.625" style="22" customWidth="1"/>
    <col min="15731" max="15731" width="18.625" style="22" customWidth="1"/>
    <col min="15732" max="15732" width="11.5" style="22" customWidth="1"/>
    <col min="15733" max="15733" width="12.25" style="22" bestFit="1" customWidth="1"/>
    <col min="15734" max="15734" width="9" style="22"/>
    <col min="15735" max="15735" width="10" style="22" bestFit="1" customWidth="1"/>
    <col min="15736" max="15736" width="9" style="22"/>
    <col min="15737" max="15737" width="10.125" style="22" bestFit="1" customWidth="1"/>
    <col min="15738" max="15980" width="9" style="22"/>
    <col min="15981" max="15981" width="29.125" style="22" customWidth="1"/>
    <col min="15982" max="15982" width="30.625" style="22" customWidth="1"/>
    <col min="15983" max="15983" width="10.625" style="22" customWidth="1"/>
    <col min="15984" max="15984" width="8.625" style="22" customWidth="1"/>
    <col min="15985" max="15985" width="14.625" style="22" customWidth="1"/>
    <col min="15986" max="15986" width="16.625" style="22" customWidth="1"/>
    <col min="15987" max="15987" width="18.625" style="22" customWidth="1"/>
    <col min="15988" max="15988" width="11.5" style="22" customWidth="1"/>
    <col min="15989" max="15989" width="12.25" style="22" bestFit="1" customWidth="1"/>
    <col min="15990" max="15990" width="9" style="22"/>
    <col min="15991" max="15991" width="10" style="22" bestFit="1" customWidth="1"/>
    <col min="15992" max="15992" width="9" style="22"/>
    <col min="15993" max="15993" width="10.125" style="22" bestFit="1" customWidth="1"/>
    <col min="15994" max="16384" width="9" style="22"/>
  </cols>
  <sheetData>
    <row r="1" spans="1:8" s="5" customFormat="1" ht="27" customHeight="1">
      <c r="A1" s="1" t="s">
        <v>2</v>
      </c>
      <c r="B1" s="2" t="s">
        <v>3</v>
      </c>
      <c r="C1" s="2" t="s">
        <v>4</v>
      </c>
      <c r="D1" s="63" t="s">
        <v>5</v>
      </c>
      <c r="E1" s="2" t="s">
        <v>0</v>
      </c>
      <c r="F1" s="3" t="s">
        <v>1</v>
      </c>
      <c r="G1" s="3" t="s">
        <v>6</v>
      </c>
      <c r="H1" s="4" t="s">
        <v>7</v>
      </c>
    </row>
    <row r="2" spans="1:8" s="5" customFormat="1" ht="27" customHeight="1">
      <c r="A2" s="6"/>
      <c r="B2" s="7" t="s">
        <v>875</v>
      </c>
      <c r="C2" s="7"/>
      <c r="D2" s="64"/>
      <c r="E2" s="8"/>
      <c r="F2" s="9"/>
      <c r="G2" s="9"/>
      <c r="H2" s="10"/>
    </row>
    <row r="3" spans="1:8" s="5" customFormat="1" ht="27" customHeight="1">
      <c r="A3" s="15">
        <v>1</v>
      </c>
      <c r="B3" s="16" t="s">
        <v>8</v>
      </c>
      <c r="C3" s="16"/>
      <c r="D3" s="65">
        <v>1</v>
      </c>
      <c r="E3" s="17" t="s">
        <v>9</v>
      </c>
      <c r="F3" s="18"/>
      <c r="G3" s="18"/>
      <c r="H3" s="19"/>
    </row>
    <row r="4" spans="1:8" s="5" customFormat="1" ht="27" customHeight="1">
      <c r="A4" s="20">
        <v>2</v>
      </c>
      <c r="B4" s="16" t="s">
        <v>10</v>
      </c>
      <c r="C4" s="16"/>
      <c r="D4" s="65">
        <v>1</v>
      </c>
      <c r="E4" s="17" t="s">
        <v>9</v>
      </c>
      <c r="F4" s="18"/>
      <c r="G4" s="18"/>
      <c r="H4" s="19"/>
    </row>
    <row r="5" spans="1:8" s="5" customFormat="1" ht="27" customHeight="1">
      <c r="A5" s="20">
        <v>3</v>
      </c>
      <c r="B5" s="16" t="s">
        <v>187</v>
      </c>
      <c r="C5" s="16"/>
      <c r="D5" s="65">
        <v>1</v>
      </c>
      <c r="E5" s="17" t="s">
        <v>9</v>
      </c>
      <c r="F5" s="18"/>
      <c r="G5" s="18"/>
      <c r="H5" s="19"/>
    </row>
    <row r="6" spans="1:8" s="5" customFormat="1" ht="27" customHeight="1">
      <c r="A6" s="20">
        <v>4</v>
      </c>
      <c r="B6" s="16" t="s">
        <v>26</v>
      </c>
      <c r="C6" s="16"/>
      <c r="D6" s="65">
        <v>1</v>
      </c>
      <c r="E6" s="17" t="s">
        <v>9</v>
      </c>
      <c r="F6" s="18"/>
      <c r="G6" s="18"/>
      <c r="H6" s="19"/>
    </row>
    <row r="7" spans="1:8" s="5" customFormat="1" ht="27" customHeight="1">
      <c r="A7" s="15">
        <v>5</v>
      </c>
      <c r="B7" s="16" t="s">
        <v>11</v>
      </c>
      <c r="C7" s="16"/>
      <c r="D7" s="65">
        <v>1</v>
      </c>
      <c r="E7" s="17" t="s">
        <v>9</v>
      </c>
      <c r="F7" s="18"/>
      <c r="G7" s="18"/>
      <c r="H7" s="23"/>
    </row>
    <row r="8" spans="1:8" s="5" customFormat="1" ht="27" customHeight="1">
      <c r="A8" s="35">
        <v>6</v>
      </c>
      <c r="B8" s="16" t="s">
        <v>74</v>
      </c>
      <c r="C8" s="16"/>
      <c r="D8" s="65">
        <v>1</v>
      </c>
      <c r="E8" s="17" t="s">
        <v>9</v>
      </c>
      <c r="F8" s="18"/>
      <c r="G8" s="18"/>
      <c r="H8" s="19"/>
    </row>
    <row r="9" spans="1:8" s="5" customFormat="1" ht="27" customHeight="1">
      <c r="A9" s="20">
        <v>7</v>
      </c>
      <c r="B9" s="16" t="s">
        <v>27</v>
      </c>
      <c r="C9" s="16"/>
      <c r="D9" s="65">
        <v>1</v>
      </c>
      <c r="E9" s="17" t="s">
        <v>9</v>
      </c>
      <c r="F9" s="18"/>
      <c r="G9" s="18"/>
      <c r="H9" s="19"/>
    </row>
    <row r="10" spans="1:8" s="5" customFormat="1" ht="27" customHeight="1">
      <c r="A10" s="20">
        <v>8</v>
      </c>
      <c r="B10" s="16" t="s">
        <v>146</v>
      </c>
      <c r="C10" s="16"/>
      <c r="D10" s="65">
        <v>1</v>
      </c>
      <c r="E10" s="17" t="s">
        <v>9</v>
      </c>
      <c r="F10" s="18"/>
      <c r="G10" s="18"/>
      <c r="H10" s="19"/>
    </row>
    <row r="11" spans="1:8" s="5" customFormat="1" ht="27" customHeight="1">
      <c r="A11" s="15">
        <v>9</v>
      </c>
      <c r="B11" s="16" t="s">
        <v>147</v>
      </c>
      <c r="C11" s="16"/>
      <c r="D11" s="65">
        <v>1</v>
      </c>
      <c r="E11" s="17" t="s">
        <v>9</v>
      </c>
      <c r="F11" s="18"/>
      <c r="G11" s="18"/>
      <c r="H11" s="19"/>
    </row>
    <row r="12" spans="1:8" s="5" customFormat="1" ht="27" customHeight="1">
      <c r="A12" s="15">
        <v>10</v>
      </c>
      <c r="B12" s="16" t="s">
        <v>28</v>
      </c>
      <c r="C12" s="16"/>
      <c r="D12" s="65">
        <v>1</v>
      </c>
      <c r="E12" s="17" t="s">
        <v>9</v>
      </c>
      <c r="F12" s="18"/>
      <c r="G12" s="18"/>
      <c r="H12" s="19"/>
    </row>
    <row r="13" spans="1:8" s="5" customFormat="1" ht="27" customHeight="1">
      <c r="A13" s="15">
        <v>11</v>
      </c>
      <c r="B13" s="16" t="s">
        <v>29</v>
      </c>
      <c r="C13" s="16"/>
      <c r="D13" s="65">
        <v>1</v>
      </c>
      <c r="E13" s="17" t="s">
        <v>9</v>
      </c>
      <c r="F13" s="18"/>
      <c r="G13" s="18"/>
      <c r="H13" s="19"/>
    </row>
    <row r="14" spans="1:8" s="5" customFormat="1" ht="27" customHeight="1">
      <c r="A14" s="35">
        <v>12</v>
      </c>
      <c r="B14" s="16" t="s">
        <v>186</v>
      </c>
      <c r="C14" s="16"/>
      <c r="D14" s="65">
        <v>1</v>
      </c>
      <c r="E14" s="17" t="s">
        <v>174</v>
      </c>
      <c r="F14" s="18"/>
      <c r="G14" s="18"/>
      <c r="H14" s="19"/>
    </row>
    <row r="15" spans="1:8" s="5" customFormat="1" ht="27" customHeight="1">
      <c r="A15" s="11">
        <v>13</v>
      </c>
      <c r="B15" s="12" t="s">
        <v>782</v>
      </c>
      <c r="C15" s="12"/>
      <c r="D15" s="65">
        <v>1</v>
      </c>
      <c r="E15" s="17" t="s">
        <v>9</v>
      </c>
      <c r="F15" s="13"/>
      <c r="G15" s="13"/>
      <c r="H15" s="14"/>
    </row>
    <row r="16" spans="1:8" s="5" customFormat="1" ht="27" customHeight="1">
      <c r="A16" s="35"/>
      <c r="B16" s="16"/>
      <c r="C16" s="16"/>
      <c r="D16" s="65"/>
      <c r="E16" s="17"/>
      <c r="F16" s="18"/>
      <c r="G16" s="18"/>
      <c r="H16" s="19"/>
    </row>
    <row r="17" spans="1:8" s="5" customFormat="1" ht="27" customHeight="1">
      <c r="A17" s="35"/>
      <c r="B17" s="16"/>
      <c r="C17" s="16"/>
      <c r="D17" s="65"/>
      <c r="E17" s="17"/>
      <c r="F17" s="18"/>
      <c r="G17" s="18"/>
      <c r="H17" s="19"/>
    </row>
    <row r="18" spans="1:8" s="5" customFormat="1" ht="27" customHeight="1">
      <c r="A18" s="15"/>
      <c r="B18" s="16"/>
      <c r="C18" s="16"/>
      <c r="D18" s="65"/>
      <c r="E18" s="17"/>
      <c r="F18" s="18"/>
      <c r="G18" s="18"/>
      <c r="H18" s="19"/>
    </row>
    <row r="19" spans="1:8" s="5" customFormat="1" ht="27" customHeight="1">
      <c r="A19" s="15"/>
      <c r="B19" s="17" t="s">
        <v>357</v>
      </c>
      <c r="C19" s="16"/>
      <c r="D19" s="65"/>
      <c r="E19" s="17"/>
      <c r="F19" s="18"/>
      <c r="G19" s="18"/>
      <c r="H19" s="98"/>
    </row>
    <row r="20" spans="1:8" s="5" customFormat="1" ht="27" customHeight="1">
      <c r="A20" s="15"/>
      <c r="B20" s="17"/>
      <c r="C20" s="16"/>
      <c r="D20" s="65"/>
      <c r="E20" s="17"/>
      <c r="F20" s="18"/>
      <c r="G20" s="18"/>
      <c r="H20" s="99"/>
    </row>
    <row r="21" spans="1:8" s="5" customFormat="1" ht="27" customHeight="1">
      <c r="A21" s="15">
        <f>A3</f>
        <v>1</v>
      </c>
      <c r="B21" s="16" t="str">
        <f>B3</f>
        <v>空調機器設備</v>
      </c>
      <c r="C21" s="16"/>
      <c r="D21" s="65"/>
      <c r="E21" s="17"/>
      <c r="F21" s="18"/>
      <c r="G21" s="18"/>
      <c r="H21" s="19"/>
    </row>
    <row r="22" spans="1:8" s="5" customFormat="1" ht="27" customHeight="1">
      <c r="A22" s="15" t="s">
        <v>393</v>
      </c>
      <c r="B22" s="29" t="s">
        <v>210</v>
      </c>
      <c r="C22" s="74" t="s">
        <v>467</v>
      </c>
      <c r="D22" s="70">
        <v>4</v>
      </c>
      <c r="E22" s="17" t="s">
        <v>16</v>
      </c>
      <c r="F22" s="18"/>
      <c r="G22" s="18"/>
      <c r="H22" s="19"/>
    </row>
    <row r="23" spans="1:8" s="5" customFormat="1" ht="27" customHeight="1">
      <c r="A23" s="35"/>
      <c r="B23" s="29"/>
      <c r="C23" s="16" t="s">
        <v>31</v>
      </c>
      <c r="D23" s="70"/>
      <c r="E23" s="17"/>
      <c r="F23" s="18"/>
      <c r="G23" s="18"/>
      <c r="H23" s="19"/>
    </row>
    <row r="24" spans="1:8" s="5" customFormat="1" ht="27" customHeight="1">
      <c r="A24" s="15"/>
      <c r="B24" s="29"/>
      <c r="C24" s="16" t="s">
        <v>394</v>
      </c>
      <c r="D24" s="70"/>
      <c r="E24" s="17"/>
      <c r="F24" s="18"/>
      <c r="G24" s="18"/>
      <c r="H24" s="19"/>
    </row>
    <row r="25" spans="1:8" s="5" customFormat="1" ht="27" customHeight="1">
      <c r="A25" s="15"/>
      <c r="B25" s="29"/>
      <c r="C25" s="16" t="s">
        <v>395</v>
      </c>
      <c r="D25" s="70"/>
      <c r="E25" s="17"/>
      <c r="F25" s="18"/>
      <c r="G25" s="18"/>
      <c r="H25" s="19"/>
    </row>
    <row r="26" spans="1:8" s="5" customFormat="1" ht="27" customHeight="1">
      <c r="A26" s="15"/>
      <c r="B26" s="29"/>
      <c r="C26" s="16" t="s">
        <v>211</v>
      </c>
      <c r="D26" s="70"/>
      <c r="E26" s="17"/>
      <c r="F26" s="18"/>
      <c r="G26" s="18"/>
      <c r="H26" s="19"/>
    </row>
    <row r="27" spans="1:8" s="5" customFormat="1" ht="27" customHeight="1">
      <c r="A27" s="37"/>
      <c r="B27" s="29"/>
      <c r="C27" s="16" t="s">
        <v>396</v>
      </c>
      <c r="D27" s="70"/>
      <c r="E27" s="17"/>
      <c r="F27" s="18"/>
      <c r="G27" s="18"/>
      <c r="H27" s="19"/>
    </row>
    <row r="28" spans="1:8" s="5" customFormat="1" ht="27" customHeight="1">
      <c r="A28" s="37"/>
      <c r="B28" s="29"/>
      <c r="C28" s="16" t="s">
        <v>212</v>
      </c>
      <c r="D28" s="70"/>
      <c r="E28" s="17"/>
      <c r="F28" s="18"/>
      <c r="G28" s="18"/>
      <c r="H28" s="19"/>
    </row>
    <row r="29" spans="1:8" s="5" customFormat="1" ht="27" customHeight="1">
      <c r="A29" s="37"/>
      <c r="B29" s="29"/>
      <c r="C29" s="16"/>
      <c r="D29" s="70"/>
      <c r="E29" s="17"/>
      <c r="F29" s="18"/>
      <c r="G29" s="18"/>
      <c r="H29" s="19"/>
    </row>
    <row r="30" spans="1:8" s="5" customFormat="1" ht="27" customHeight="1">
      <c r="A30" s="15" t="s">
        <v>450</v>
      </c>
      <c r="B30" s="29" t="s">
        <v>451</v>
      </c>
      <c r="C30" s="74" t="s">
        <v>467</v>
      </c>
      <c r="D30" s="70">
        <v>3</v>
      </c>
      <c r="E30" s="17" t="s">
        <v>16</v>
      </c>
      <c r="F30" s="18"/>
      <c r="G30" s="18"/>
      <c r="H30" s="19"/>
    </row>
    <row r="31" spans="1:8" s="5" customFormat="1" ht="27" customHeight="1">
      <c r="A31" s="35"/>
      <c r="B31" s="29"/>
      <c r="C31" s="16" t="s">
        <v>452</v>
      </c>
      <c r="D31" s="70"/>
      <c r="E31" s="17"/>
      <c r="F31" s="18"/>
      <c r="G31" s="18"/>
      <c r="H31" s="19"/>
    </row>
    <row r="32" spans="1:8" s="5" customFormat="1" ht="27" customHeight="1">
      <c r="A32" s="15"/>
      <c r="B32" s="29"/>
      <c r="C32" s="16" t="s">
        <v>194</v>
      </c>
      <c r="D32" s="70"/>
      <c r="E32" s="17"/>
      <c r="F32" s="18"/>
      <c r="G32" s="18"/>
      <c r="H32" s="19"/>
    </row>
    <row r="33" spans="1:8" s="5" customFormat="1" ht="27" customHeight="1">
      <c r="A33" s="15"/>
      <c r="B33" s="29"/>
      <c r="C33" s="16" t="s">
        <v>453</v>
      </c>
      <c r="D33" s="70"/>
      <c r="E33" s="17"/>
      <c r="F33" s="18"/>
      <c r="G33" s="18"/>
      <c r="H33" s="19"/>
    </row>
    <row r="34" spans="1:8" s="5" customFormat="1" ht="27" customHeight="1">
      <c r="A34" s="15"/>
      <c r="B34" s="29"/>
      <c r="C34" s="16" t="s">
        <v>211</v>
      </c>
      <c r="D34" s="70"/>
      <c r="E34" s="17"/>
      <c r="F34" s="18"/>
      <c r="G34" s="18"/>
      <c r="H34" s="19"/>
    </row>
    <row r="35" spans="1:8" s="5" customFormat="1" ht="27" customHeight="1">
      <c r="A35" s="37"/>
      <c r="B35" s="29"/>
      <c r="C35" s="16" t="s">
        <v>396</v>
      </c>
      <c r="D35" s="70"/>
      <c r="E35" s="17"/>
      <c r="F35" s="18"/>
      <c r="G35" s="18"/>
      <c r="H35" s="19"/>
    </row>
    <row r="36" spans="1:8" s="5" customFormat="1" ht="27" customHeight="1">
      <c r="A36" s="37"/>
      <c r="B36" s="29"/>
      <c r="C36" s="16" t="s">
        <v>212</v>
      </c>
      <c r="D36" s="70"/>
      <c r="E36" s="17"/>
      <c r="F36" s="18"/>
      <c r="G36" s="18"/>
      <c r="H36" s="19"/>
    </row>
    <row r="37" spans="1:8" s="5" customFormat="1" ht="27" customHeight="1">
      <c r="A37" s="15"/>
      <c r="B37" s="29"/>
      <c r="C37" s="16"/>
      <c r="D37" s="70"/>
      <c r="E37" s="17"/>
      <c r="F37" s="18"/>
      <c r="G37" s="18"/>
      <c r="H37" s="19"/>
    </row>
    <row r="38" spans="1:8" s="5" customFormat="1" ht="27" customHeight="1">
      <c r="A38" s="15" t="s">
        <v>454</v>
      </c>
      <c r="B38" s="29" t="s">
        <v>451</v>
      </c>
      <c r="C38" s="74" t="s">
        <v>467</v>
      </c>
      <c r="D38" s="70">
        <v>13</v>
      </c>
      <c r="E38" s="17" t="s">
        <v>16</v>
      </c>
      <c r="F38" s="18"/>
      <c r="G38" s="18"/>
      <c r="H38" s="19"/>
    </row>
    <row r="39" spans="1:8" s="5" customFormat="1" ht="27" customHeight="1">
      <c r="A39" s="35"/>
      <c r="B39" s="29"/>
      <c r="C39" s="16" t="s">
        <v>31</v>
      </c>
      <c r="D39" s="70"/>
      <c r="E39" s="17"/>
      <c r="F39" s="18"/>
      <c r="G39" s="18"/>
      <c r="H39" s="19"/>
    </row>
    <row r="40" spans="1:8" s="5" customFormat="1" ht="27" customHeight="1">
      <c r="A40" s="15"/>
      <c r="B40" s="29"/>
      <c r="C40" s="16" t="s">
        <v>194</v>
      </c>
      <c r="D40" s="70"/>
      <c r="E40" s="17"/>
      <c r="F40" s="18"/>
      <c r="G40" s="18"/>
      <c r="H40" s="19"/>
    </row>
    <row r="41" spans="1:8" s="5" customFormat="1" ht="27" customHeight="1">
      <c r="A41" s="15"/>
      <c r="B41" s="29"/>
      <c r="C41" s="16" t="s">
        <v>455</v>
      </c>
      <c r="D41" s="70"/>
      <c r="E41" s="17"/>
      <c r="F41" s="18"/>
      <c r="G41" s="18"/>
      <c r="H41" s="19"/>
    </row>
    <row r="42" spans="1:8" s="5" customFormat="1" ht="27" customHeight="1">
      <c r="A42" s="15"/>
      <c r="B42" s="29"/>
      <c r="C42" s="16" t="s">
        <v>211</v>
      </c>
      <c r="D42" s="70"/>
      <c r="E42" s="17"/>
      <c r="F42" s="18"/>
      <c r="G42" s="18"/>
      <c r="H42" s="19"/>
    </row>
    <row r="43" spans="1:8" s="5" customFormat="1" ht="27" customHeight="1">
      <c r="A43" s="37"/>
      <c r="B43" s="29"/>
      <c r="C43" s="16" t="s">
        <v>396</v>
      </c>
      <c r="D43" s="70"/>
      <c r="E43" s="17"/>
      <c r="F43" s="18"/>
      <c r="G43" s="18"/>
      <c r="H43" s="19"/>
    </row>
    <row r="44" spans="1:8" s="5" customFormat="1" ht="27" customHeight="1">
      <c r="A44" s="37"/>
      <c r="B44" s="29"/>
      <c r="C44" s="16" t="s">
        <v>212</v>
      </c>
      <c r="D44" s="70"/>
      <c r="E44" s="17"/>
      <c r="F44" s="18"/>
      <c r="G44" s="18"/>
      <c r="H44" s="19"/>
    </row>
    <row r="45" spans="1:8" s="5" customFormat="1" ht="27" customHeight="1">
      <c r="A45" s="15"/>
      <c r="B45" s="29"/>
      <c r="C45" s="16"/>
      <c r="D45" s="70"/>
      <c r="E45" s="17"/>
      <c r="F45" s="18"/>
      <c r="G45" s="18"/>
      <c r="H45" s="19"/>
    </row>
    <row r="46" spans="1:8" s="5" customFormat="1" ht="27" customHeight="1">
      <c r="A46" s="15" t="s">
        <v>456</v>
      </c>
      <c r="B46" s="29" t="s">
        <v>451</v>
      </c>
      <c r="C46" s="74" t="s">
        <v>467</v>
      </c>
      <c r="D46" s="70">
        <v>1</v>
      </c>
      <c r="E46" s="17" t="s">
        <v>16</v>
      </c>
      <c r="F46" s="18"/>
      <c r="G46" s="18"/>
      <c r="H46" s="19"/>
    </row>
    <row r="47" spans="1:8" s="5" customFormat="1" ht="27" customHeight="1">
      <c r="A47" s="35"/>
      <c r="B47" s="29"/>
      <c r="C47" s="16" t="s">
        <v>457</v>
      </c>
      <c r="D47" s="70"/>
      <c r="E47" s="17"/>
      <c r="F47" s="18"/>
      <c r="G47" s="18"/>
      <c r="H47" s="19"/>
    </row>
    <row r="48" spans="1:8" s="5" customFormat="1" ht="27" customHeight="1">
      <c r="A48" s="15"/>
      <c r="B48" s="29"/>
      <c r="C48" s="16" t="s">
        <v>458</v>
      </c>
      <c r="D48" s="70"/>
      <c r="E48" s="17"/>
      <c r="F48" s="18"/>
      <c r="G48" s="18"/>
      <c r="H48" s="19"/>
    </row>
    <row r="49" spans="1:8" s="5" customFormat="1" ht="27" customHeight="1">
      <c r="A49" s="15"/>
      <c r="B49" s="29"/>
      <c r="C49" s="16" t="s">
        <v>459</v>
      </c>
      <c r="D49" s="70"/>
      <c r="E49" s="17"/>
      <c r="F49" s="18"/>
      <c r="G49" s="18"/>
      <c r="H49" s="19"/>
    </row>
    <row r="50" spans="1:8" s="5" customFormat="1" ht="27" customHeight="1">
      <c r="A50" s="15"/>
      <c r="B50" s="29"/>
      <c r="C50" s="16" t="s">
        <v>211</v>
      </c>
      <c r="D50" s="70"/>
      <c r="E50" s="17"/>
      <c r="F50" s="18"/>
      <c r="G50" s="18"/>
      <c r="H50" s="19"/>
    </row>
    <row r="51" spans="1:8" s="5" customFormat="1" ht="27" customHeight="1">
      <c r="A51" s="37"/>
      <c r="B51" s="29"/>
      <c r="C51" s="16" t="s">
        <v>396</v>
      </c>
      <c r="D51" s="70"/>
      <c r="E51" s="17"/>
      <c r="F51" s="18"/>
      <c r="G51" s="18"/>
      <c r="H51" s="19"/>
    </row>
    <row r="52" spans="1:8" s="5" customFormat="1" ht="27" customHeight="1">
      <c r="A52" s="37"/>
      <c r="B52" s="29"/>
      <c r="C52" s="16" t="s">
        <v>212</v>
      </c>
      <c r="D52" s="70"/>
      <c r="E52" s="17"/>
      <c r="F52" s="18"/>
      <c r="G52" s="18"/>
      <c r="H52" s="19"/>
    </row>
    <row r="53" spans="1:8" s="5" customFormat="1" ht="27" customHeight="1">
      <c r="A53" s="35"/>
      <c r="B53" s="29"/>
      <c r="C53" s="16"/>
      <c r="D53" s="70"/>
      <c r="E53" s="17"/>
      <c r="F53" s="18"/>
      <c r="G53" s="18"/>
      <c r="H53" s="19"/>
    </row>
    <row r="54" spans="1:8" s="5" customFormat="1" ht="27" customHeight="1">
      <c r="A54" s="20" t="s">
        <v>460</v>
      </c>
      <c r="B54" s="29" t="s">
        <v>461</v>
      </c>
      <c r="C54" s="74" t="s">
        <v>467</v>
      </c>
      <c r="D54" s="70">
        <v>1</v>
      </c>
      <c r="E54" s="17" t="s">
        <v>19</v>
      </c>
      <c r="F54" s="18"/>
      <c r="G54" s="18"/>
      <c r="H54" s="19"/>
    </row>
    <row r="55" spans="1:8" s="5" customFormat="1" ht="27" customHeight="1">
      <c r="A55" s="20"/>
      <c r="B55" s="29"/>
      <c r="C55" s="74" t="s">
        <v>462</v>
      </c>
      <c r="D55" s="70"/>
      <c r="E55" s="17"/>
      <c r="F55" s="18"/>
      <c r="G55" s="18"/>
      <c r="H55" s="19"/>
    </row>
    <row r="56" spans="1:8" s="5" customFormat="1" ht="27" customHeight="1">
      <c r="A56" s="37"/>
      <c r="B56" s="29"/>
      <c r="C56" s="16" t="s">
        <v>463</v>
      </c>
      <c r="D56" s="70"/>
      <c r="E56" s="17"/>
      <c r="F56" s="18"/>
      <c r="G56" s="18"/>
      <c r="H56" s="19"/>
    </row>
    <row r="57" spans="1:8" s="5" customFormat="1" ht="27" customHeight="1">
      <c r="A57" s="37"/>
      <c r="B57" s="29"/>
      <c r="C57" s="16" t="s">
        <v>464</v>
      </c>
      <c r="D57" s="70"/>
      <c r="E57" s="17"/>
      <c r="F57" s="18"/>
      <c r="G57" s="18"/>
      <c r="H57" s="19"/>
    </row>
    <row r="58" spans="1:8" s="5" customFormat="1" ht="27" customHeight="1">
      <c r="A58" s="37"/>
      <c r="B58" s="29"/>
      <c r="C58" s="16" t="s">
        <v>465</v>
      </c>
      <c r="D58" s="70"/>
      <c r="E58" s="17"/>
      <c r="F58" s="18"/>
      <c r="G58" s="18"/>
      <c r="H58" s="19"/>
    </row>
    <row r="59" spans="1:8" s="5" customFormat="1" ht="27" customHeight="1">
      <c r="A59" s="20"/>
      <c r="B59" s="29"/>
      <c r="C59" s="16" t="s">
        <v>466</v>
      </c>
      <c r="D59" s="70"/>
      <c r="E59" s="17"/>
      <c r="F59" s="18"/>
      <c r="G59" s="18"/>
      <c r="H59" s="19"/>
    </row>
    <row r="60" spans="1:8" s="5" customFormat="1" ht="27" customHeight="1">
      <c r="A60" s="20"/>
      <c r="B60" s="29" t="s">
        <v>581</v>
      </c>
      <c r="C60" s="16" t="s">
        <v>582</v>
      </c>
      <c r="D60" s="70">
        <v>2</v>
      </c>
      <c r="E60" s="17" t="s">
        <v>19</v>
      </c>
      <c r="F60" s="18"/>
      <c r="G60" s="18"/>
      <c r="H60" s="19"/>
    </row>
    <row r="61" spans="1:8" s="5" customFormat="1" ht="27" customHeight="1">
      <c r="A61" s="37"/>
      <c r="B61" s="29"/>
      <c r="C61" s="16"/>
      <c r="D61" s="70"/>
      <c r="E61" s="17"/>
      <c r="F61" s="18"/>
      <c r="G61" s="18"/>
      <c r="H61" s="19"/>
    </row>
    <row r="62" spans="1:8" s="5" customFormat="1" ht="27" customHeight="1">
      <c r="A62" s="20" t="s">
        <v>468</v>
      </c>
      <c r="B62" s="29" t="s">
        <v>461</v>
      </c>
      <c r="C62" s="74" t="s">
        <v>469</v>
      </c>
      <c r="D62" s="70">
        <v>1</v>
      </c>
      <c r="E62" s="17" t="s">
        <v>19</v>
      </c>
      <c r="F62" s="18"/>
      <c r="G62" s="18"/>
      <c r="H62" s="19"/>
    </row>
    <row r="63" spans="1:8" s="5" customFormat="1" ht="27" customHeight="1">
      <c r="A63" s="20"/>
      <c r="B63" s="29"/>
      <c r="C63" s="74" t="s">
        <v>470</v>
      </c>
      <c r="D63" s="70"/>
      <c r="E63" s="17"/>
      <c r="F63" s="18"/>
      <c r="G63" s="18"/>
      <c r="H63" s="19"/>
    </row>
    <row r="64" spans="1:8" s="5" customFormat="1" ht="27" customHeight="1">
      <c r="A64" s="37"/>
      <c r="B64" s="29"/>
      <c r="C64" s="16" t="s">
        <v>472</v>
      </c>
      <c r="D64" s="70"/>
      <c r="E64" s="17"/>
      <c r="F64" s="18"/>
      <c r="G64" s="18"/>
      <c r="H64" s="19"/>
    </row>
    <row r="65" spans="1:8" s="5" customFormat="1" ht="27" customHeight="1">
      <c r="A65" s="37"/>
      <c r="B65" s="29"/>
      <c r="C65" s="16" t="s">
        <v>471</v>
      </c>
      <c r="D65" s="70"/>
      <c r="E65" s="17"/>
      <c r="F65" s="18"/>
      <c r="G65" s="18"/>
      <c r="H65" s="19"/>
    </row>
    <row r="66" spans="1:8" s="5" customFormat="1" ht="27" customHeight="1">
      <c r="A66" s="37"/>
      <c r="B66" s="29"/>
      <c r="C66" s="16" t="s">
        <v>465</v>
      </c>
      <c r="D66" s="70"/>
      <c r="E66" s="17"/>
      <c r="F66" s="18"/>
      <c r="G66" s="18"/>
      <c r="H66" s="19"/>
    </row>
    <row r="67" spans="1:8" s="5" customFormat="1" ht="27" customHeight="1">
      <c r="A67" s="20"/>
      <c r="B67" s="29"/>
      <c r="C67" s="16" t="s">
        <v>466</v>
      </c>
      <c r="D67" s="70"/>
      <c r="E67" s="17"/>
      <c r="F67" s="18"/>
      <c r="G67" s="18"/>
      <c r="H67" s="19"/>
    </row>
    <row r="68" spans="1:8" s="5" customFormat="1" ht="27" customHeight="1">
      <c r="A68" s="20"/>
      <c r="B68" s="29" t="s">
        <v>581</v>
      </c>
      <c r="C68" s="16" t="s">
        <v>582</v>
      </c>
      <c r="D68" s="70">
        <v>2</v>
      </c>
      <c r="E68" s="17" t="s">
        <v>19</v>
      </c>
      <c r="F68" s="18"/>
      <c r="G68" s="18"/>
      <c r="H68" s="19"/>
    </row>
    <row r="69" spans="1:8" s="5" customFormat="1" ht="27" customHeight="1">
      <c r="A69" s="20"/>
      <c r="B69" s="29" t="s">
        <v>581</v>
      </c>
      <c r="C69" s="16" t="s">
        <v>583</v>
      </c>
      <c r="D69" s="70">
        <v>1</v>
      </c>
      <c r="E69" s="17" t="s">
        <v>19</v>
      </c>
      <c r="F69" s="18"/>
      <c r="G69" s="18"/>
      <c r="H69" s="19"/>
    </row>
    <row r="70" spans="1:8" s="5" customFormat="1" ht="27" customHeight="1">
      <c r="A70" s="37"/>
      <c r="B70" s="29"/>
      <c r="C70" s="16"/>
      <c r="D70" s="70"/>
      <c r="E70" s="17"/>
      <c r="F70" s="18"/>
      <c r="G70" s="18"/>
      <c r="H70" s="19"/>
    </row>
    <row r="71" spans="1:8" s="5" customFormat="1" ht="27" customHeight="1">
      <c r="A71" s="20" t="s">
        <v>474</v>
      </c>
      <c r="B71" s="29" t="s">
        <v>461</v>
      </c>
      <c r="C71" s="74" t="s">
        <v>469</v>
      </c>
      <c r="D71" s="70">
        <v>1</v>
      </c>
      <c r="E71" s="17" t="s">
        <v>19</v>
      </c>
      <c r="F71" s="18"/>
      <c r="G71" s="18"/>
      <c r="H71" s="19"/>
    </row>
    <row r="72" spans="1:8" s="5" customFormat="1" ht="27" customHeight="1">
      <c r="A72" s="20"/>
      <c r="B72" s="29"/>
      <c r="C72" s="74" t="s">
        <v>473</v>
      </c>
      <c r="D72" s="70"/>
      <c r="E72" s="17"/>
      <c r="F72" s="18"/>
      <c r="G72" s="18"/>
      <c r="H72" s="19"/>
    </row>
    <row r="73" spans="1:8" s="5" customFormat="1" ht="27" customHeight="1">
      <c r="A73" s="37"/>
      <c r="B73" s="29"/>
      <c r="C73" s="16" t="s">
        <v>30</v>
      </c>
      <c r="D73" s="70"/>
      <c r="E73" s="17"/>
      <c r="F73" s="18"/>
      <c r="G73" s="18"/>
      <c r="H73" s="19"/>
    </row>
    <row r="74" spans="1:8" s="5" customFormat="1" ht="27" customHeight="1">
      <c r="A74" s="37"/>
      <c r="B74" s="29"/>
      <c r="C74" s="16" t="s">
        <v>478</v>
      </c>
      <c r="D74" s="70"/>
      <c r="E74" s="17"/>
      <c r="F74" s="18"/>
      <c r="G74" s="18"/>
      <c r="H74" s="19"/>
    </row>
    <row r="75" spans="1:8" s="5" customFormat="1" ht="27" customHeight="1">
      <c r="A75" s="37"/>
      <c r="B75" s="29"/>
      <c r="C75" s="16" t="s">
        <v>465</v>
      </c>
      <c r="D75" s="70"/>
      <c r="E75" s="17"/>
      <c r="F75" s="18"/>
      <c r="G75" s="18"/>
      <c r="H75" s="19"/>
    </row>
    <row r="76" spans="1:8" s="5" customFormat="1" ht="27" customHeight="1">
      <c r="A76" s="20"/>
      <c r="B76" s="29"/>
      <c r="C76" s="16" t="s">
        <v>466</v>
      </c>
      <c r="D76" s="70"/>
      <c r="E76" s="17"/>
      <c r="F76" s="18"/>
      <c r="G76" s="18"/>
      <c r="H76" s="19"/>
    </row>
    <row r="77" spans="1:8" s="5" customFormat="1" ht="27" customHeight="1">
      <c r="A77" s="20"/>
      <c r="B77" s="29" t="s">
        <v>581</v>
      </c>
      <c r="C77" s="16" t="s">
        <v>583</v>
      </c>
      <c r="D77" s="70">
        <v>2</v>
      </c>
      <c r="E77" s="17" t="s">
        <v>19</v>
      </c>
      <c r="F77" s="18"/>
      <c r="G77" s="18"/>
      <c r="H77" s="19"/>
    </row>
    <row r="78" spans="1:8" s="5" customFormat="1" ht="27" customHeight="1">
      <c r="A78" s="20" t="s">
        <v>479</v>
      </c>
      <c r="B78" s="29" t="s">
        <v>461</v>
      </c>
      <c r="C78" s="74" t="s">
        <v>467</v>
      </c>
      <c r="D78" s="70">
        <v>1</v>
      </c>
      <c r="E78" s="17" t="s">
        <v>19</v>
      </c>
      <c r="F78" s="18"/>
      <c r="G78" s="18"/>
      <c r="H78" s="19"/>
    </row>
    <row r="79" spans="1:8" s="5" customFormat="1" ht="27" customHeight="1">
      <c r="A79" s="20"/>
      <c r="B79" s="29"/>
      <c r="C79" s="74" t="s">
        <v>475</v>
      </c>
      <c r="D79" s="70"/>
      <c r="E79" s="17"/>
      <c r="F79" s="18"/>
      <c r="G79" s="18"/>
      <c r="H79" s="19"/>
    </row>
    <row r="80" spans="1:8" s="5" customFormat="1" ht="27" customHeight="1">
      <c r="A80" s="37"/>
      <c r="B80" s="29"/>
      <c r="C80" s="16" t="s">
        <v>476</v>
      </c>
      <c r="D80" s="70"/>
      <c r="E80" s="17"/>
      <c r="F80" s="18"/>
      <c r="G80" s="18"/>
      <c r="H80" s="19"/>
    </row>
    <row r="81" spans="1:8" s="5" customFormat="1" ht="27" customHeight="1">
      <c r="A81" s="37"/>
      <c r="B81" s="29"/>
      <c r="C81" s="16" t="s">
        <v>477</v>
      </c>
      <c r="D81" s="70"/>
      <c r="E81" s="17"/>
      <c r="F81" s="18"/>
      <c r="G81" s="18"/>
      <c r="H81" s="19"/>
    </row>
    <row r="82" spans="1:8" s="5" customFormat="1" ht="27" customHeight="1">
      <c r="A82" s="37"/>
      <c r="B82" s="29"/>
      <c r="C82" s="16" t="s">
        <v>465</v>
      </c>
      <c r="D82" s="70"/>
      <c r="E82" s="17"/>
      <c r="F82" s="18"/>
      <c r="G82" s="18"/>
      <c r="H82" s="19"/>
    </row>
    <row r="83" spans="1:8" s="5" customFormat="1" ht="27" customHeight="1">
      <c r="A83" s="20"/>
      <c r="B83" s="29"/>
      <c r="C83" s="16" t="s">
        <v>466</v>
      </c>
      <c r="D83" s="70"/>
      <c r="E83" s="17"/>
      <c r="F83" s="18"/>
      <c r="G83" s="18"/>
      <c r="H83" s="19"/>
    </row>
    <row r="84" spans="1:8" s="5" customFormat="1" ht="27" customHeight="1">
      <c r="A84" s="20"/>
      <c r="B84" s="29" t="s">
        <v>581</v>
      </c>
      <c r="C84" s="16" t="s">
        <v>583</v>
      </c>
      <c r="D84" s="70">
        <v>2</v>
      </c>
      <c r="E84" s="17" t="s">
        <v>19</v>
      </c>
      <c r="F84" s="18"/>
      <c r="G84" s="18"/>
      <c r="H84" s="19"/>
    </row>
    <row r="85" spans="1:8" s="5" customFormat="1" ht="27" customHeight="1">
      <c r="A85" s="37"/>
      <c r="B85" s="29"/>
      <c r="C85" s="16"/>
      <c r="D85" s="70"/>
      <c r="E85" s="17"/>
      <c r="F85" s="18"/>
      <c r="G85" s="18"/>
      <c r="H85" s="19"/>
    </row>
    <row r="86" spans="1:8" s="5" customFormat="1" ht="27" customHeight="1">
      <c r="A86" s="15" t="s">
        <v>480</v>
      </c>
      <c r="B86" s="29" t="s">
        <v>23</v>
      </c>
      <c r="C86" s="16" t="s">
        <v>486</v>
      </c>
      <c r="D86" s="70">
        <v>3</v>
      </c>
      <c r="E86" s="17" t="s">
        <v>16</v>
      </c>
      <c r="F86" s="18"/>
      <c r="G86" s="18"/>
      <c r="H86" s="19"/>
    </row>
    <row r="87" spans="1:8" s="5" customFormat="1" ht="27" customHeight="1">
      <c r="A87" s="15" t="s">
        <v>481</v>
      </c>
      <c r="B87" s="29"/>
      <c r="C87" s="16" t="s">
        <v>487</v>
      </c>
      <c r="D87" s="70"/>
      <c r="E87" s="17"/>
      <c r="F87" s="18"/>
      <c r="G87" s="18"/>
      <c r="H87" s="19"/>
    </row>
    <row r="88" spans="1:8" s="5" customFormat="1" ht="27" customHeight="1">
      <c r="A88" s="35"/>
      <c r="B88" s="29"/>
      <c r="C88" s="16" t="s">
        <v>211</v>
      </c>
      <c r="D88" s="70"/>
      <c r="E88" s="17"/>
      <c r="F88" s="18"/>
      <c r="G88" s="18"/>
      <c r="H88" s="19"/>
    </row>
    <row r="89" spans="1:8" s="5" customFormat="1" ht="27" customHeight="1">
      <c r="A89" s="35"/>
      <c r="B89" s="29"/>
      <c r="C89" s="16" t="s">
        <v>197</v>
      </c>
      <c r="D89" s="70"/>
      <c r="E89" s="17"/>
      <c r="F89" s="18"/>
      <c r="G89" s="18"/>
      <c r="H89" s="19"/>
    </row>
    <row r="90" spans="1:8" s="5" customFormat="1" ht="27" customHeight="1">
      <c r="A90" s="20"/>
      <c r="B90" s="29"/>
      <c r="C90" s="16" t="s">
        <v>488</v>
      </c>
      <c r="D90" s="70"/>
      <c r="E90" s="17"/>
      <c r="F90" s="18"/>
      <c r="G90" s="18"/>
      <c r="H90" s="19"/>
    </row>
    <row r="91" spans="1:8" s="5" customFormat="1" ht="27" customHeight="1">
      <c r="A91" s="20"/>
      <c r="B91" s="29"/>
      <c r="C91" s="16"/>
      <c r="D91" s="70"/>
      <c r="E91" s="17"/>
      <c r="F91" s="18"/>
      <c r="G91" s="18"/>
      <c r="H91" s="19"/>
    </row>
    <row r="92" spans="1:8" s="5" customFormat="1" ht="27" customHeight="1">
      <c r="A92" s="15" t="s">
        <v>482</v>
      </c>
      <c r="B92" s="29" t="s">
        <v>23</v>
      </c>
      <c r="C92" s="16" t="s">
        <v>195</v>
      </c>
      <c r="D92" s="70">
        <v>1</v>
      </c>
      <c r="E92" s="17" t="s">
        <v>16</v>
      </c>
      <c r="F92" s="18"/>
      <c r="G92" s="18"/>
      <c r="H92" s="19"/>
    </row>
    <row r="93" spans="1:8" s="5" customFormat="1" ht="27" customHeight="1">
      <c r="A93" s="15" t="s">
        <v>193</v>
      </c>
      <c r="B93" s="29"/>
      <c r="C93" s="16" t="s">
        <v>194</v>
      </c>
      <c r="D93" s="70"/>
      <c r="E93" s="17"/>
      <c r="F93" s="18"/>
      <c r="G93" s="18"/>
      <c r="H93" s="19"/>
    </row>
    <row r="94" spans="1:8" s="5" customFormat="1" ht="27" customHeight="1">
      <c r="A94" s="35"/>
      <c r="B94" s="29"/>
      <c r="C94" s="16" t="s">
        <v>211</v>
      </c>
      <c r="D94" s="70"/>
      <c r="E94" s="17"/>
      <c r="F94" s="18"/>
      <c r="G94" s="18"/>
      <c r="H94" s="19"/>
    </row>
    <row r="95" spans="1:8" s="5" customFormat="1" ht="27" customHeight="1">
      <c r="A95" s="35"/>
      <c r="B95" s="29"/>
      <c r="C95" s="16" t="s">
        <v>197</v>
      </c>
      <c r="D95" s="70"/>
      <c r="E95" s="17"/>
      <c r="F95" s="18"/>
      <c r="G95" s="18"/>
      <c r="H95" s="19"/>
    </row>
    <row r="96" spans="1:8" s="5" customFormat="1" ht="27" customHeight="1">
      <c r="A96" s="20"/>
      <c r="B96" s="29"/>
      <c r="C96" s="16" t="s">
        <v>489</v>
      </c>
      <c r="D96" s="70"/>
      <c r="E96" s="17"/>
      <c r="F96" s="18"/>
      <c r="G96" s="18"/>
      <c r="H96" s="19"/>
    </row>
    <row r="97" spans="1:8" s="5" customFormat="1" ht="27" customHeight="1">
      <c r="A97" s="15" t="s">
        <v>483</v>
      </c>
      <c r="B97" s="29" t="s">
        <v>23</v>
      </c>
      <c r="C97" s="16" t="s">
        <v>195</v>
      </c>
      <c r="D97" s="70">
        <v>32</v>
      </c>
      <c r="E97" s="17" t="s">
        <v>16</v>
      </c>
      <c r="F97" s="18"/>
      <c r="G97" s="18"/>
      <c r="H97" s="19"/>
    </row>
    <row r="98" spans="1:8" s="5" customFormat="1" ht="27" customHeight="1">
      <c r="A98" s="15" t="s">
        <v>193</v>
      </c>
      <c r="B98" s="29"/>
      <c r="C98" s="16" t="s">
        <v>490</v>
      </c>
      <c r="D98" s="70"/>
      <c r="E98" s="17"/>
      <c r="F98" s="18"/>
      <c r="G98" s="18"/>
      <c r="H98" s="19"/>
    </row>
    <row r="99" spans="1:8" s="5" customFormat="1" ht="27" customHeight="1">
      <c r="A99" s="35"/>
      <c r="B99" s="29"/>
      <c r="C99" s="16" t="s">
        <v>211</v>
      </c>
      <c r="D99" s="70"/>
      <c r="E99" s="17"/>
      <c r="F99" s="18"/>
      <c r="G99" s="18"/>
      <c r="H99" s="19"/>
    </row>
    <row r="100" spans="1:8" s="5" customFormat="1" ht="27" customHeight="1">
      <c r="A100" s="35"/>
      <c r="B100" s="29"/>
      <c r="C100" s="16" t="s">
        <v>197</v>
      </c>
      <c r="D100" s="70"/>
      <c r="E100" s="17"/>
      <c r="F100" s="18"/>
      <c r="G100" s="18"/>
      <c r="H100" s="19"/>
    </row>
    <row r="101" spans="1:8" s="5" customFormat="1" ht="27" customHeight="1">
      <c r="A101" s="20"/>
      <c r="B101" s="29"/>
      <c r="C101" s="16" t="s">
        <v>494</v>
      </c>
      <c r="D101" s="70"/>
      <c r="E101" s="17"/>
      <c r="F101" s="18"/>
      <c r="G101" s="18"/>
      <c r="H101" s="19"/>
    </row>
    <row r="102" spans="1:8" s="5" customFormat="1" ht="27" customHeight="1">
      <c r="A102" s="20"/>
      <c r="B102" s="29"/>
      <c r="C102" s="16"/>
      <c r="D102" s="70"/>
      <c r="E102" s="17"/>
      <c r="F102" s="18"/>
      <c r="G102" s="18"/>
      <c r="H102" s="19"/>
    </row>
    <row r="103" spans="1:8" s="5" customFormat="1" ht="27" customHeight="1">
      <c r="A103" s="15" t="s">
        <v>484</v>
      </c>
      <c r="B103" s="29" t="s">
        <v>23</v>
      </c>
      <c r="C103" s="16" t="s">
        <v>195</v>
      </c>
      <c r="D103" s="70">
        <v>3</v>
      </c>
      <c r="E103" s="17" t="s">
        <v>16</v>
      </c>
      <c r="F103" s="18"/>
      <c r="G103" s="18"/>
      <c r="H103" s="19"/>
    </row>
    <row r="104" spans="1:8" s="5" customFormat="1" ht="27" customHeight="1">
      <c r="A104" s="15" t="s">
        <v>193</v>
      </c>
      <c r="B104" s="29"/>
      <c r="C104" s="16" t="s">
        <v>201</v>
      </c>
      <c r="D104" s="70"/>
      <c r="E104" s="17"/>
      <c r="F104" s="18"/>
      <c r="G104" s="18"/>
      <c r="H104" s="19"/>
    </row>
    <row r="105" spans="1:8" s="5" customFormat="1" ht="27" customHeight="1">
      <c r="A105" s="35"/>
      <c r="B105" s="29"/>
      <c r="C105" s="16" t="s">
        <v>211</v>
      </c>
      <c r="D105" s="70"/>
      <c r="E105" s="17"/>
      <c r="F105" s="18"/>
      <c r="G105" s="18"/>
      <c r="H105" s="19"/>
    </row>
    <row r="106" spans="1:8" s="5" customFormat="1" ht="27" customHeight="1">
      <c r="A106" s="35"/>
      <c r="B106" s="29"/>
      <c r="C106" s="16" t="s">
        <v>197</v>
      </c>
      <c r="D106" s="70"/>
      <c r="E106" s="17"/>
      <c r="F106" s="18"/>
      <c r="G106" s="18"/>
      <c r="H106" s="19"/>
    </row>
    <row r="107" spans="1:8" s="5" customFormat="1" ht="27" customHeight="1">
      <c r="A107" s="20"/>
      <c r="B107" s="29"/>
      <c r="C107" s="16" t="s">
        <v>493</v>
      </c>
      <c r="D107" s="70"/>
      <c r="E107" s="17"/>
      <c r="F107" s="18"/>
      <c r="G107" s="18"/>
      <c r="H107" s="19"/>
    </row>
    <row r="108" spans="1:8" s="5" customFormat="1" ht="27" customHeight="1">
      <c r="A108" s="20"/>
      <c r="B108" s="29"/>
      <c r="C108" s="16"/>
      <c r="D108" s="70"/>
      <c r="E108" s="17"/>
      <c r="F108" s="18"/>
      <c r="G108" s="18"/>
      <c r="H108" s="19"/>
    </row>
    <row r="109" spans="1:8" s="5" customFormat="1" ht="27" customHeight="1">
      <c r="A109" s="15" t="s">
        <v>485</v>
      </c>
      <c r="B109" s="29" t="s">
        <v>23</v>
      </c>
      <c r="C109" s="16" t="s">
        <v>195</v>
      </c>
      <c r="D109" s="70">
        <v>4</v>
      </c>
      <c r="E109" s="17" t="s">
        <v>16</v>
      </c>
      <c r="F109" s="18"/>
      <c r="G109" s="18"/>
      <c r="H109" s="19"/>
    </row>
    <row r="110" spans="1:8" s="5" customFormat="1" ht="27" customHeight="1">
      <c r="A110" s="15" t="s">
        <v>193</v>
      </c>
      <c r="B110" s="29"/>
      <c r="C110" s="16" t="s">
        <v>491</v>
      </c>
      <c r="D110" s="70"/>
      <c r="E110" s="17"/>
      <c r="F110" s="18"/>
      <c r="G110" s="18"/>
      <c r="H110" s="19"/>
    </row>
    <row r="111" spans="1:8" s="5" customFormat="1" ht="27" customHeight="1">
      <c r="A111" s="35"/>
      <c r="B111" s="29"/>
      <c r="C111" s="16" t="s">
        <v>211</v>
      </c>
      <c r="D111" s="70"/>
      <c r="E111" s="17"/>
      <c r="F111" s="18"/>
      <c r="G111" s="18"/>
      <c r="H111" s="19"/>
    </row>
    <row r="112" spans="1:8" s="5" customFormat="1" ht="27" customHeight="1">
      <c r="A112" s="35"/>
      <c r="B112" s="29"/>
      <c r="C112" s="16" t="s">
        <v>197</v>
      </c>
      <c r="D112" s="70"/>
      <c r="E112" s="17"/>
      <c r="F112" s="18"/>
      <c r="G112" s="18"/>
      <c r="H112" s="19"/>
    </row>
    <row r="113" spans="1:8" s="5" customFormat="1" ht="27" customHeight="1">
      <c r="A113" s="20"/>
      <c r="B113" s="29"/>
      <c r="C113" s="16" t="s">
        <v>492</v>
      </c>
      <c r="D113" s="70"/>
      <c r="E113" s="17"/>
      <c r="F113" s="18"/>
      <c r="G113" s="18"/>
      <c r="H113" s="19"/>
    </row>
    <row r="114" spans="1:8" s="5" customFormat="1" ht="27" customHeight="1">
      <c r="A114" s="37"/>
      <c r="B114" s="29"/>
      <c r="C114" s="16"/>
      <c r="D114" s="70"/>
      <c r="E114" s="17"/>
      <c r="F114" s="18"/>
      <c r="G114" s="18"/>
      <c r="H114" s="19"/>
    </row>
    <row r="115" spans="1:8" s="5" customFormat="1" ht="27" customHeight="1">
      <c r="A115" s="37"/>
      <c r="B115" s="29"/>
      <c r="C115" s="16"/>
      <c r="D115" s="70"/>
      <c r="E115" s="17"/>
      <c r="F115" s="18"/>
      <c r="G115" s="18"/>
      <c r="H115" s="19"/>
    </row>
    <row r="116" spans="1:8" s="5" customFormat="1" ht="27" customHeight="1">
      <c r="A116" s="15" t="s">
        <v>495</v>
      </c>
      <c r="B116" s="29" t="s">
        <v>23</v>
      </c>
      <c r="C116" s="16" t="s">
        <v>497</v>
      </c>
      <c r="D116" s="70">
        <v>1</v>
      </c>
      <c r="E116" s="17" t="s">
        <v>16</v>
      </c>
      <c r="F116" s="18"/>
      <c r="G116" s="18"/>
      <c r="H116" s="19"/>
    </row>
    <row r="117" spans="1:8" s="5" customFormat="1" ht="27" customHeight="1">
      <c r="A117" s="15" t="s">
        <v>496</v>
      </c>
      <c r="B117" s="29"/>
      <c r="C117" s="16" t="s">
        <v>491</v>
      </c>
      <c r="D117" s="70"/>
      <c r="E117" s="17"/>
      <c r="F117" s="18"/>
      <c r="G117" s="18"/>
      <c r="H117" s="19"/>
    </row>
    <row r="118" spans="1:8" s="5" customFormat="1" ht="27" customHeight="1">
      <c r="A118" s="35"/>
      <c r="B118" s="29"/>
      <c r="C118" s="16" t="s">
        <v>211</v>
      </c>
      <c r="D118" s="70"/>
      <c r="E118" s="17"/>
      <c r="F118" s="18"/>
      <c r="G118" s="18"/>
      <c r="H118" s="19"/>
    </row>
    <row r="119" spans="1:8" s="5" customFormat="1" ht="27" customHeight="1">
      <c r="A119" s="35"/>
      <c r="B119" s="29"/>
      <c r="C119" s="16" t="s">
        <v>197</v>
      </c>
      <c r="D119" s="70"/>
      <c r="E119" s="17"/>
      <c r="F119" s="18"/>
      <c r="G119" s="18"/>
      <c r="H119" s="19"/>
    </row>
    <row r="120" spans="1:8" s="5" customFormat="1" ht="27" customHeight="1">
      <c r="A120" s="20"/>
      <c r="B120" s="29"/>
      <c r="C120" s="16" t="s">
        <v>498</v>
      </c>
      <c r="D120" s="70"/>
      <c r="E120" s="17"/>
      <c r="F120" s="18"/>
      <c r="G120" s="18"/>
      <c r="H120" s="19"/>
    </row>
    <row r="121" spans="1:8" s="5" customFormat="1" ht="27" customHeight="1">
      <c r="A121" s="37"/>
      <c r="B121" s="33"/>
      <c r="C121" s="16"/>
      <c r="D121" s="33"/>
      <c r="E121" s="17"/>
      <c r="F121" s="18"/>
      <c r="G121" s="18"/>
      <c r="H121" s="19"/>
    </row>
    <row r="122" spans="1:8" s="5" customFormat="1" ht="27" customHeight="1">
      <c r="A122" s="15" t="s">
        <v>499</v>
      </c>
      <c r="B122" s="29" t="s">
        <v>23</v>
      </c>
      <c r="C122" s="16" t="s">
        <v>501</v>
      </c>
      <c r="D122" s="70">
        <v>2</v>
      </c>
      <c r="E122" s="17" t="s">
        <v>16</v>
      </c>
      <c r="F122" s="18"/>
      <c r="G122" s="18"/>
      <c r="H122" s="19"/>
    </row>
    <row r="123" spans="1:8" s="5" customFormat="1" ht="27" customHeight="1">
      <c r="A123" s="15" t="s">
        <v>500</v>
      </c>
      <c r="B123" s="29"/>
      <c r="C123" s="16" t="s">
        <v>502</v>
      </c>
      <c r="D123" s="70"/>
      <c r="E123" s="17"/>
      <c r="F123" s="18"/>
      <c r="G123" s="18"/>
      <c r="H123" s="19"/>
    </row>
    <row r="124" spans="1:8" s="5" customFormat="1" ht="27" customHeight="1">
      <c r="A124" s="35"/>
      <c r="B124" s="29"/>
      <c r="C124" s="16" t="s">
        <v>211</v>
      </c>
      <c r="D124" s="70"/>
      <c r="E124" s="17"/>
      <c r="F124" s="18"/>
      <c r="G124" s="18"/>
      <c r="H124" s="19"/>
    </row>
    <row r="125" spans="1:8" s="5" customFormat="1" ht="27" customHeight="1">
      <c r="A125" s="35"/>
      <c r="B125" s="29"/>
      <c r="C125" s="16" t="s">
        <v>197</v>
      </c>
      <c r="D125" s="70"/>
      <c r="E125" s="17"/>
      <c r="F125" s="18"/>
      <c r="G125" s="18"/>
      <c r="H125" s="19"/>
    </row>
    <row r="126" spans="1:8" s="5" customFormat="1" ht="27" customHeight="1">
      <c r="A126" s="20"/>
      <c r="B126" s="29"/>
      <c r="C126" s="16" t="s">
        <v>503</v>
      </c>
      <c r="D126" s="70"/>
      <c r="E126" s="17"/>
      <c r="F126" s="18"/>
      <c r="G126" s="18"/>
      <c r="H126" s="19"/>
    </row>
    <row r="127" spans="1:8" s="5" customFormat="1" ht="27" customHeight="1">
      <c r="A127" s="37"/>
      <c r="B127" s="33"/>
      <c r="C127" s="16"/>
      <c r="D127" s="33"/>
      <c r="E127" s="17"/>
      <c r="F127" s="18"/>
      <c r="G127" s="18"/>
      <c r="H127" s="19"/>
    </row>
    <row r="128" spans="1:8" s="5" customFormat="1" ht="27" customHeight="1">
      <c r="A128" s="37"/>
      <c r="B128" s="33"/>
      <c r="C128" s="16"/>
      <c r="D128" s="33"/>
      <c r="E128" s="17"/>
      <c r="F128" s="18"/>
      <c r="G128" s="18"/>
      <c r="H128" s="19"/>
    </row>
    <row r="129" spans="1:8" s="5" customFormat="1" ht="27" customHeight="1">
      <c r="A129" s="15" t="s">
        <v>504</v>
      </c>
      <c r="B129" s="29" t="s">
        <v>23</v>
      </c>
      <c r="C129" s="16" t="s">
        <v>506</v>
      </c>
      <c r="D129" s="70">
        <v>2</v>
      </c>
      <c r="E129" s="17" t="s">
        <v>16</v>
      </c>
      <c r="F129" s="18"/>
      <c r="G129" s="18"/>
      <c r="H129" s="19"/>
    </row>
    <row r="130" spans="1:8" s="5" customFormat="1" ht="27" customHeight="1">
      <c r="A130" s="15" t="s">
        <v>505</v>
      </c>
      <c r="B130" s="29"/>
      <c r="C130" s="16" t="s">
        <v>509</v>
      </c>
      <c r="D130" s="70"/>
      <c r="E130" s="17"/>
      <c r="F130" s="18"/>
      <c r="G130" s="18"/>
      <c r="H130" s="19"/>
    </row>
    <row r="131" spans="1:8" s="5" customFormat="1" ht="27" customHeight="1">
      <c r="A131" s="35"/>
      <c r="B131" s="29"/>
      <c r="C131" s="16" t="s">
        <v>508</v>
      </c>
      <c r="D131" s="70"/>
      <c r="E131" s="17"/>
      <c r="F131" s="18"/>
      <c r="G131" s="18"/>
      <c r="H131" s="19"/>
    </row>
    <row r="132" spans="1:8" s="5" customFormat="1" ht="27" customHeight="1">
      <c r="A132" s="35"/>
      <c r="B132" s="29"/>
      <c r="C132" s="16" t="s">
        <v>507</v>
      </c>
      <c r="D132" s="70"/>
      <c r="E132" s="17"/>
      <c r="F132" s="18"/>
      <c r="G132" s="18"/>
      <c r="H132" s="19"/>
    </row>
    <row r="133" spans="1:8" s="5" customFormat="1" ht="27" customHeight="1">
      <c r="A133" s="20"/>
      <c r="B133" s="29"/>
      <c r="C133" s="16" t="s">
        <v>503</v>
      </c>
      <c r="D133" s="70"/>
      <c r="E133" s="17"/>
      <c r="F133" s="18"/>
      <c r="G133" s="18"/>
      <c r="H133" s="19"/>
    </row>
    <row r="134" spans="1:8" s="5" customFormat="1" ht="27" customHeight="1">
      <c r="A134" s="37"/>
      <c r="B134" s="33"/>
      <c r="C134" s="16"/>
      <c r="D134" s="33"/>
      <c r="E134" s="17"/>
      <c r="F134" s="18"/>
      <c r="G134" s="18"/>
      <c r="H134" s="19"/>
    </row>
    <row r="135" spans="1:8" s="5" customFormat="1" ht="27" customHeight="1">
      <c r="A135" s="34" t="s">
        <v>510</v>
      </c>
      <c r="B135" s="29" t="s">
        <v>209</v>
      </c>
      <c r="C135" s="16" t="s">
        <v>188</v>
      </c>
      <c r="D135" s="70">
        <v>3</v>
      </c>
      <c r="E135" s="17" t="s">
        <v>16</v>
      </c>
      <c r="F135" s="18"/>
      <c r="G135" s="18"/>
      <c r="H135" s="19"/>
    </row>
    <row r="136" spans="1:8" s="5" customFormat="1" ht="27" customHeight="1">
      <c r="A136" s="34" t="s">
        <v>511</v>
      </c>
      <c r="B136" s="29"/>
      <c r="C136" s="16" t="s">
        <v>513</v>
      </c>
      <c r="D136" s="70"/>
      <c r="E136" s="17"/>
      <c r="F136" s="18"/>
      <c r="G136" s="18"/>
      <c r="H136" s="19"/>
    </row>
    <row r="137" spans="1:8" s="5" customFormat="1" ht="27" customHeight="1">
      <c r="A137" s="34" t="s">
        <v>512</v>
      </c>
      <c r="B137" s="29"/>
      <c r="C137" s="16" t="s">
        <v>514</v>
      </c>
      <c r="D137" s="70"/>
      <c r="E137" s="17"/>
      <c r="F137" s="18"/>
      <c r="G137" s="18"/>
      <c r="H137" s="19"/>
    </row>
    <row r="138" spans="1:8" s="5" customFormat="1" ht="27" customHeight="1">
      <c r="A138" s="34"/>
      <c r="B138" s="29"/>
      <c r="C138" s="16" t="s">
        <v>189</v>
      </c>
      <c r="D138" s="70"/>
      <c r="E138" s="17"/>
      <c r="F138" s="18"/>
      <c r="G138" s="18"/>
      <c r="H138" s="19"/>
    </row>
    <row r="139" spans="1:8" s="5" customFormat="1" ht="27" customHeight="1">
      <c r="A139" s="36"/>
      <c r="B139" s="29"/>
      <c r="C139" s="16" t="s">
        <v>190</v>
      </c>
      <c r="D139" s="70"/>
      <c r="E139" s="17"/>
      <c r="F139" s="18"/>
      <c r="G139" s="18"/>
      <c r="H139" s="19"/>
    </row>
    <row r="140" spans="1:8" s="5" customFormat="1" ht="27" customHeight="1">
      <c r="A140" s="34"/>
      <c r="B140" s="29"/>
      <c r="C140" s="16" t="s">
        <v>202</v>
      </c>
      <c r="D140" s="70"/>
      <c r="E140" s="17"/>
      <c r="F140" s="18"/>
      <c r="G140" s="18"/>
      <c r="H140" s="19"/>
    </row>
    <row r="141" spans="1:8" s="5" customFormat="1" ht="27" customHeight="1">
      <c r="A141" s="34"/>
      <c r="B141" s="29"/>
      <c r="C141" s="16" t="s">
        <v>191</v>
      </c>
      <c r="D141" s="70"/>
      <c r="E141" s="17"/>
      <c r="F141" s="18"/>
      <c r="G141" s="18"/>
      <c r="H141" s="19"/>
    </row>
    <row r="142" spans="1:8" s="5" customFormat="1" ht="27" customHeight="1">
      <c r="A142" s="34"/>
      <c r="B142" s="29"/>
      <c r="C142" s="16" t="s">
        <v>196</v>
      </c>
      <c r="D142" s="70"/>
      <c r="E142" s="17"/>
      <c r="F142" s="18"/>
      <c r="G142" s="18"/>
      <c r="H142" s="19"/>
    </row>
    <row r="143" spans="1:8" s="5" customFormat="1" ht="27" customHeight="1">
      <c r="A143" s="20"/>
      <c r="B143" s="29" t="s">
        <v>205</v>
      </c>
      <c r="C143" s="16" t="s">
        <v>192</v>
      </c>
      <c r="D143" s="70">
        <v>3</v>
      </c>
      <c r="E143" s="17" t="s">
        <v>19</v>
      </c>
      <c r="F143" s="18"/>
      <c r="G143" s="18"/>
      <c r="H143" s="19"/>
    </row>
    <row r="144" spans="1:8" s="5" customFormat="1" ht="27" customHeight="1">
      <c r="A144" s="20"/>
      <c r="B144" s="29" t="s">
        <v>206</v>
      </c>
      <c r="C144" s="16" t="s">
        <v>207</v>
      </c>
      <c r="D144" s="70">
        <v>3</v>
      </c>
      <c r="E144" s="17" t="s">
        <v>19</v>
      </c>
      <c r="F144" s="18"/>
      <c r="G144" s="18"/>
      <c r="H144" s="19"/>
    </row>
    <row r="145" spans="1:8" s="5" customFormat="1" ht="27" customHeight="1">
      <c r="A145" s="20"/>
      <c r="B145" s="29"/>
      <c r="C145" s="16"/>
      <c r="D145" s="70"/>
      <c r="E145" s="17"/>
      <c r="F145" s="18"/>
      <c r="G145" s="18"/>
      <c r="H145" s="19"/>
    </row>
    <row r="146" spans="1:8" s="5" customFormat="1" ht="27" customHeight="1">
      <c r="A146" s="37"/>
      <c r="B146" s="29"/>
      <c r="C146" s="16"/>
      <c r="D146" s="70"/>
      <c r="E146" s="17"/>
      <c r="F146" s="18"/>
      <c r="G146" s="18"/>
      <c r="H146" s="19"/>
    </row>
    <row r="147" spans="1:8" s="5" customFormat="1" ht="27" customHeight="1">
      <c r="A147" s="15" t="s">
        <v>198</v>
      </c>
      <c r="B147" s="29" t="s">
        <v>23</v>
      </c>
      <c r="C147" s="16" t="s">
        <v>195</v>
      </c>
      <c r="D147" s="70">
        <v>12</v>
      </c>
      <c r="E147" s="17" t="s">
        <v>16</v>
      </c>
      <c r="F147" s="18"/>
      <c r="G147" s="18"/>
      <c r="H147" s="19"/>
    </row>
    <row r="148" spans="1:8" s="5" customFormat="1" ht="27" customHeight="1">
      <c r="A148" s="15" t="s">
        <v>193</v>
      </c>
      <c r="B148" s="29"/>
      <c r="C148" s="16" t="s">
        <v>199</v>
      </c>
      <c r="D148" s="70"/>
      <c r="E148" s="17"/>
      <c r="F148" s="18"/>
      <c r="G148" s="18"/>
      <c r="H148" s="19"/>
    </row>
    <row r="149" spans="1:8" s="5" customFormat="1" ht="27" customHeight="1">
      <c r="A149" s="35"/>
      <c r="B149" s="29"/>
      <c r="C149" s="16" t="s">
        <v>211</v>
      </c>
      <c r="D149" s="70"/>
      <c r="E149" s="17"/>
      <c r="F149" s="18"/>
      <c r="G149" s="18"/>
      <c r="H149" s="19"/>
    </row>
    <row r="150" spans="1:8" s="5" customFormat="1" ht="27" customHeight="1">
      <c r="A150" s="35"/>
      <c r="B150" s="29"/>
      <c r="C150" s="16" t="s">
        <v>197</v>
      </c>
      <c r="D150" s="70"/>
      <c r="E150" s="17"/>
      <c r="F150" s="18"/>
      <c r="G150" s="18"/>
      <c r="H150" s="19"/>
    </row>
    <row r="151" spans="1:8" s="5" customFormat="1" ht="27" customHeight="1">
      <c r="A151" s="20"/>
      <c r="B151" s="29"/>
      <c r="C151" s="16" t="s">
        <v>203</v>
      </c>
      <c r="D151" s="70"/>
      <c r="E151" s="17"/>
      <c r="F151" s="18"/>
      <c r="G151" s="18"/>
      <c r="H151" s="19"/>
    </row>
    <row r="152" spans="1:8" s="5" customFormat="1" ht="27" customHeight="1">
      <c r="A152" s="37"/>
      <c r="B152" s="29"/>
      <c r="C152" s="16"/>
      <c r="D152" s="70"/>
      <c r="E152" s="17"/>
      <c r="F152" s="18"/>
      <c r="G152" s="18"/>
      <c r="H152" s="19"/>
    </row>
    <row r="153" spans="1:8" s="5" customFormat="1" ht="27" customHeight="1">
      <c r="A153" s="20"/>
      <c r="B153" s="29"/>
      <c r="C153" s="16"/>
      <c r="D153" s="70"/>
      <c r="E153" s="17"/>
      <c r="F153" s="18"/>
      <c r="G153" s="18"/>
      <c r="H153" s="19"/>
    </row>
    <row r="154" spans="1:8" s="5" customFormat="1" ht="27" customHeight="1">
      <c r="A154" s="15" t="s">
        <v>200</v>
      </c>
      <c r="B154" s="29" t="s">
        <v>23</v>
      </c>
      <c r="C154" s="16" t="s">
        <v>195</v>
      </c>
      <c r="D154" s="70">
        <v>9</v>
      </c>
      <c r="E154" s="17" t="s">
        <v>16</v>
      </c>
      <c r="F154" s="18"/>
      <c r="G154" s="18"/>
      <c r="H154" s="19"/>
    </row>
    <row r="155" spans="1:8" s="5" customFormat="1" ht="27" customHeight="1">
      <c r="A155" s="15" t="s">
        <v>193</v>
      </c>
      <c r="B155" s="29"/>
      <c r="C155" s="16" t="s">
        <v>201</v>
      </c>
      <c r="D155" s="70"/>
      <c r="E155" s="17"/>
      <c r="F155" s="18"/>
      <c r="G155" s="18"/>
      <c r="H155" s="19"/>
    </row>
    <row r="156" spans="1:8" s="5" customFormat="1" ht="27" customHeight="1">
      <c r="A156" s="35"/>
      <c r="B156" s="29"/>
      <c r="C156" s="16" t="s">
        <v>211</v>
      </c>
      <c r="D156" s="70"/>
      <c r="E156" s="17"/>
      <c r="F156" s="18"/>
      <c r="G156" s="18"/>
      <c r="H156" s="19"/>
    </row>
    <row r="157" spans="1:8" s="5" customFormat="1" ht="27" customHeight="1">
      <c r="A157" s="35"/>
      <c r="B157" s="29"/>
      <c r="C157" s="16" t="s">
        <v>197</v>
      </c>
      <c r="D157" s="70"/>
      <c r="E157" s="17"/>
      <c r="F157" s="18"/>
      <c r="G157" s="18"/>
      <c r="H157" s="19"/>
    </row>
    <row r="158" spans="1:8" s="5" customFormat="1" ht="27" customHeight="1">
      <c r="A158" s="20"/>
      <c r="B158" s="29"/>
      <c r="C158" s="16" t="s">
        <v>204</v>
      </c>
      <c r="D158" s="70"/>
      <c r="E158" s="17"/>
      <c r="F158" s="18"/>
      <c r="G158" s="18"/>
      <c r="H158" s="19"/>
    </row>
    <row r="159" spans="1:8" s="5" customFormat="1" ht="27" customHeight="1">
      <c r="A159" s="20"/>
      <c r="B159" s="29"/>
      <c r="C159" s="16"/>
      <c r="D159" s="70"/>
      <c r="E159" s="17"/>
      <c r="F159" s="18"/>
      <c r="G159" s="18"/>
      <c r="H159" s="19"/>
    </row>
    <row r="160" spans="1:8" s="5" customFormat="1" ht="27" customHeight="1">
      <c r="A160" s="15" t="s">
        <v>200</v>
      </c>
      <c r="B160" s="29" t="s">
        <v>23</v>
      </c>
      <c r="C160" s="16" t="s">
        <v>515</v>
      </c>
      <c r="D160" s="70">
        <v>1</v>
      </c>
      <c r="E160" s="17" t="s">
        <v>16</v>
      </c>
      <c r="F160" s="18"/>
      <c r="G160" s="18"/>
      <c r="H160" s="19"/>
    </row>
    <row r="161" spans="1:8" s="5" customFormat="1" ht="27" customHeight="1">
      <c r="A161" s="15" t="s">
        <v>496</v>
      </c>
      <c r="B161" s="29"/>
      <c r="C161" s="16" t="s">
        <v>201</v>
      </c>
      <c r="D161" s="70"/>
      <c r="E161" s="17"/>
      <c r="F161" s="18"/>
      <c r="G161" s="18"/>
      <c r="H161" s="19"/>
    </row>
    <row r="162" spans="1:8" s="5" customFormat="1" ht="27" customHeight="1">
      <c r="A162" s="35"/>
      <c r="B162" s="29"/>
      <c r="C162" s="16" t="s">
        <v>211</v>
      </c>
      <c r="D162" s="70"/>
      <c r="E162" s="17"/>
      <c r="F162" s="18"/>
      <c r="G162" s="18"/>
      <c r="H162" s="19"/>
    </row>
    <row r="163" spans="1:8" s="5" customFormat="1" ht="27" customHeight="1">
      <c r="A163" s="35"/>
      <c r="B163" s="29"/>
      <c r="C163" s="16" t="s">
        <v>197</v>
      </c>
      <c r="D163" s="70"/>
      <c r="E163" s="17"/>
      <c r="F163" s="18"/>
      <c r="G163" s="18"/>
      <c r="H163" s="19"/>
    </row>
    <row r="164" spans="1:8" s="5" customFormat="1" ht="27" customHeight="1">
      <c r="A164" s="20"/>
      <c r="B164" s="29"/>
      <c r="C164" s="16" t="s">
        <v>516</v>
      </c>
      <c r="D164" s="70"/>
      <c r="E164" s="17"/>
      <c r="F164" s="18"/>
      <c r="G164" s="18"/>
      <c r="H164" s="19"/>
    </row>
    <row r="165" spans="1:8" s="5" customFormat="1" ht="27" customHeight="1">
      <c r="A165" s="20"/>
      <c r="B165" s="29"/>
      <c r="C165" s="16"/>
      <c r="D165" s="70"/>
      <c r="E165" s="17"/>
      <c r="F165" s="18"/>
      <c r="G165" s="18"/>
      <c r="H165" s="19"/>
    </row>
    <row r="166" spans="1:8" s="5" customFormat="1" ht="27" customHeight="1">
      <c r="A166" s="37"/>
      <c r="B166" s="29"/>
      <c r="C166" s="16"/>
      <c r="D166" s="70"/>
      <c r="E166" s="17"/>
      <c r="F166" s="18"/>
      <c r="G166" s="18"/>
      <c r="H166" s="19"/>
    </row>
    <row r="167" spans="1:8" s="5" customFormat="1" ht="27" customHeight="1">
      <c r="A167" s="15" t="s">
        <v>517</v>
      </c>
      <c r="B167" s="29" t="s">
        <v>23</v>
      </c>
      <c r="C167" s="16" t="s">
        <v>515</v>
      </c>
      <c r="D167" s="70">
        <v>1</v>
      </c>
      <c r="E167" s="17" t="s">
        <v>16</v>
      </c>
      <c r="F167" s="18"/>
      <c r="G167" s="18"/>
      <c r="H167" s="19"/>
    </row>
    <row r="168" spans="1:8" s="5" customFormat="1" ht="27" customHeight="1">
      <c r="A168" s="15" t="s">
        <v>496</v>
      </c>
      <c r="B168" s="29"/>
      <c r="C168" s="16" t="s">
        <v>458</v>
      </c>
      <c r="D168" s="70"/>
      <c r="E168" s="17"/>
      <c r="F168" s="18"/>
      <c r="G168" s="18"/>
      <c r="H168" s="19"/>
    </row>
    <row r="169" spans="1:8" s="5" customFormat="1" ht="27" customHeight="1">
      <c r="A169" s="35"/>
      <c r="B169" s="29"/>
      <c r="C169" s="16" t="s">
        <v>211</v>
      </c>
      <c r="D169" s="70"/>
      <c r="E169" s="17"/>
      <c r="F169" s="18"/>
      <c r="G169" s="18"/>
      <c r="H169" s="19"/>
    </row>
    <row r="170" spans="1:8" s="5" customFormat="1" ht="27" customHeight="1">
      <c r="A170" s="35"/>
      <c r="B170" s="29"/>
      <c r="C170" s="16" t="s">
        <v>197</v>
      </c>
      <c r="D170" s="70"/>
      <c r="E170" s="17"/>
      <c r="F170" s="18"/>
      <c r="G170" s="18"/>
      <c r="H170" s="19"/>
    </row>
    <row r="171" spans="1:8" s="5" customFormat="1" ht="27" customHeight="1">
      <c r="A171" s="20"/>
      <c r="B171" s="29"/>
      <c r="C171" s="16" t="s">
        <v>518</v>
      </c>
      <c r="D171" s="70"/>
      <c r="E171" s="17"/>
      <c r="F171" s="18"/>
      <c r="G171" s="18"/>
      <c r="H171" s="19"/>
    </row>
    <row r="172" spans="1:8" s="5" customFormat="1" ht="27" customHeight="1">
      <c r="A172" s="20"/>
      <c r="B172" s="29"/>
      <c r="C172" s="16"/>
      <c r="D172" s="70"/>
      <c r="E172" s="17"/>
      <c r="F172" s="18"/>
      <c r="G172" s="18"/>
      <c r="H172" s="19"/>
    </row>
    <row r="173" spans="1:8" s="5" customFormat="1" ht="27" customHeight="1">
      <c r="A173" s="15" t="s">
        <v>519</v>
      </c>
      <c r="B173" s="29" t="s">
        <v>23</v>
      </c>
      <c r="C173" s="16" t="s">
        <v>515</v>
      </c>
      <c r="D173" s="70">
        <v>1</v>
      </c>
      <c r="E173" s="17" t="s">
        <v>16</v>
      </c>
      <c r="F173" s="18"/>
      <c r="G173" s="18"/>
      <c r="H173" s="19"/>
    </row>
    <row r="174" spans="1:8" s="5" customFormat="1" ht="27" customHeight="1">
      <c r="A174" s="15" t="s">
        <v>496</v>
      </c>
      <c r="B174" s="29"/>
      <c r="C174" s="16" t="s">
        <v>502</v>
      </c>
      <c r="D174" s="70"/>
      <c r="E174" s="17"/>
      <c r="F174" s="18"/>
      <c r="G174" s="18"/>
      <c r="H174" s="19"/>
    </row>
    <row r="175" spans="1:8" s="5" customFormat="1" ht="27" customHeight="1">
      <c r="A175" s="35"/>
      <c r="B175" s="29"/>
      <c r="C175" s="16" t="s">
        <v>211</v>
      </c>
      <c r="D175" s="70"/>
      <c r="E175" s="17"/>
      <c r="F175" s="18"/>
      <c r="G175" s="18"/>
      <c r="H175" s="19"/>
    </row>
    <row r="176" spans="1:8" s="5" customFormat="1" ht="27" customHeight="1">
      <c r="A176" s="35"/>
      <c r="B176" s="29"/>
      <c r="C176" s="16" t="s">
        <v>197</v>
      </c>
      <c r="D176" s="70"/>
      <c r="E176" s="17"/>
      <c r="F176" s="18"/>
      <c r="G176" s="18"/>
      <c r="H176" s="19"/>
    </row>
    <row r="177" spans="1:8" s="5" customFormat="1" ht="27" customHeight="1">
      <c r="A177" s="20"/>
      <c r="B177" s="29"/>
      <c r="C177" s="16" t="s">
        <v>524</v>
      </c>
      <c r="D177" s="70"/>
      <c r="E177" s="17"/>
      <c r="F177" s="18"/>
      <c r="G177" s="18"/>
      <c r="H177" s="19"/>
    </row>
    <row r="178" spans="1:8" s="5" customFormat="1" ht="27" customHeight="1">
      <c r="A178" s="37"/>
      <c r="B178" s="29"/>
      <c r="C178" s="16"/>
      <c r="D178" s="70"/>
      <c r="E178" s="17"/>
      <c r="F178" s="18"/>
      <c r="G178" s="18"/>
      <c r="H178" s="19"/>
    </row>
    <row r="179" spans="1:8" s="5" customFormat="1" ht="27" customHeight="1">
      <c r="A179" s="15" t="s">
        <v>519</v>
      </c>
      <c r="B179" s="29" t="s">
        <v>23</v>
      </c>
      <c r="C179" s="16" t="s">
        <v>515</v>
      </c>
      <c r="D179" s="70">
        <v>3</v>
      </c>
      <c r="E179" s="17" t="s">
        <v>16</v>
      </c>
      <c r="F179" s="18"/>
      <c r="G179" s="18"/>
      <c r="H179" s="19"/>
    </row>
    <row r="180" spans="1:8" s="5" customFormat="1" ht="27" customHeight="1">
      <c r="A180" s="15" t="s">
        <v>496</v>
      </c>
      <c r="B180" s="29"/>
      <c r="C180" s="16" t="s">
        <v>502</v>
      </c>
      <c r="D180" s="70"/>
      <c r="E180" s="17"/>
      <c r="F180" s="18"/>
      <c r="G180" s="18"/>
      <c r="H180" s="19"/>
    </row>
    <row r="181" spans="1:8" s="5" customFormat="1" ht="27" customHeight="1">
      <c r="A181" s="35"/>
      <c r="B181" s="29"/>
      <c r="C181" s="16" t="s">
        <v>211</v>
      </c>
      <c r="D181" s="70"/>
      <c r="E181" s="17"/>
      <c r="F181" s="18"/>
      <c r="G181" s="18"/>
      <c r="H181" s="19"/>
    </row>
    <row r="182" spans="1:8" s="5" customFormat="1" ht="27" customHeight="1">
      <c r="A182" s="35"/>
      <c r="B182" s="29"/>
      <c r="C182" s="16" t="s">
        <v>521</v>
      </c>
      <c r="D182" s="70"/>
      <c r="E182" s="17"/>
      <c r="F182" s="18"/>
      <c r="G182" s="18"/>
      <c r="H182" s="19"/>
    </row>
    <row r="183" spans="1:8" s="5" customFormat="1" ht="27" customHeight="1">
      <c r="A183" s="20"/>
      <c r="B183" s="29"/>
      <c r="C183" s="16" t="s">
        <v>524</v>
      </c>
      <c r="D183" s="70"/>
      <c r="E183" s="17"/>
      <c r="F183" s="18"/>
      <c r="G183" s="18"/>
      <c r="H183" s="19"/>
    </row>
    <row r="184" spans="1:8" s="5" customFormat="1" ht="27" customHeight="1">
      <c r="A184" s="20"/>
      <c r="B184" s="29"/>
      <c r="C184" s="16"/>
      <c r="D184" s="70"/>
      <c r="E184" s="17"/>
      <c r="F184" s="18"/>
      <c r="G184" s="18"/>
      <c r="H184" s="19"/>
    </row>
    <row r="185" spans="1:8" s="5" customFormat="1" ht="27" customHeight="1">
      <c r="A185" s="37"/>
      <c r="B185" s="29"/>
      <c r="C185" s="16"/>
      <c r="D185" s="70"/>
      <c r="E185" s="17"/>
      <c r="F185" s="18"/>
      <c r="G185" s="18"/>
      <c r="H185" s="19"/>
    </row>
    <row r="186" spans="1:8" s="5" customFormat="1" ht="27" customHeight="1">
      <c r="A186" s="15" t="s">
        <v>520</v>
      </c>
      <c r="B186" s="29" t="s">
        <v>23</v>
      </c>
      <c r="C186" s="16" t="s">
        <v>515</v>
      </c>
      <c r="D186" s="70">
        <v>1</v>
      </c>
      <c r="E186" s="17" t="s">
        <v>16</v>
      </c>
      <c r="F186" s="18"/>
      <c r="G186" s="18"/>
      <c r="H186" s="19"/>
    </row>
    <row r="187" spans="1:8" s="5" customFormat="1" ht="27" customHeight="1">
      <c r="A187" s="15" t="s">
        <v>496</v>
      </c>
      <c r="B187" s="29"/>
      <c r="C187" s="16" t="s">
        <v>522</v>
      </c>
      <c r="D187" s="70"/>
      <c r="E187" s="17"/>
      <c r="F187" s="18"/>
      <c r="G187" s="18"/>
      <c r="H187" s="19"/>
    </row>
    <row r="188" spans="1:8" s="5" customFormat="1" ht="27" customHeight="1">
      <c r="A188" s="35"/>
      <c r="B188" s="29"/>
      <c r="C188" s="16" t="s">
        <v>211</v>
      </c>
      <c r="D188" s="70"/>
      <c r="E188" s="17"/>
      <c r="F188" s="18"/>
      <c r="G188" s="18"/>
      <c r="H188" s="19"/>
    </row>
    <row r="189" spans="1:8" s="5" customFormat="1" ht="27" customHeight="1">
      <c r="A189" s="35"/>
      <c r="B189" s="29"/>
      <c r="C189" s="16" t="s">
        <v>521</v>
      </c>
      <c r="D189" s="70"/>
      <c r="E189" s="17"/>
      <c r="F189" s="18"/>
      <c r="G189" s="18"/>
      <c r="H189" s="19"/>
    </row>
    <row r="190" spans="1:8" s="5" customFormat="1" ht="27" customHeight="1">
      <c r="A190" s="20"/>
      <c r="B190" s="29"/>
      <c r="C190" s="16" t="s">
        <v>523</v>
      </c>
      <c r="D190" s="70"/>
      <c r="E190" s="17"/>
      <c r="F190" s="18"/>
      <c r="G190" s="18"/>
      <c r="H190" s="19"/>
    </row>
    <row r="191" spans="1:8" s="5" customFormat="1" ht="27" customHeight="1">
      <c r="A191" s="37"/>
      <c r="B191" s="29"/>
      <c r="C191" s="16"/>
      <c r="D191" s="70"/>
      <c r="E191" s="17"/>
      <c r="F191" s="18"/>
      <c r="G191" s="18"/>
      <c r="H191" s="19"/>
    </row>
    <row r="192" spans="1:8" s="5" customFormat="1" ht="27" customHeight="1">
      <c r="A192" s="15" t="s">
        <v>525</v>
      </c>
      <c r="B192" s="29" t="s">
        <v>23</v>
      </c>
      <c r="C192" s="16" t="s">
        <v>515</v>
      </c>
      <c r="D192" s="70">
        <v>1</v>
      </c>
      <c r="E192" s="17" t="s">
        <v>16</v>
      </c>
      <c r="F192" s="18"/>
      <c r="G192" s="18"/>
      <c r="H192" s="19"/>
    </row>
    <row r="193" spans="1:8" s="5" customFormat="1" ht="27" customHeight="1">
      <c r="A193" s="15" t="s">
        <v>496</v>
      </c>
      <c r="B193" s="29"/>
      <c r="C193" s="16" t="s">
        <v>208</v>
      </c>
      <c r="D193" s="70"/>
      <c r="E193" s="17"/>
      <c r="F193" s="18"/>
      <c r="G193" s="18"/>
      <c r="H193" s="19"/>
    </row>
    <row r="194" spans="1:8" s="5" customFormat="1" ht="27" customHeight="1">
      <c r="A194" s="35"/>
      <c r="B194" s="29"/>
      <c r="C194" s="16" t="s">
        <v>211</v>
      </c>
      <c r="D194" s="70"/>
      <c r="E194" s="17"/>
      <c r="F194" s="18"/>
      <c r="G194" s="18"/>
      <c r="H194" s="19"/>
    </row>
    <row r="195" spans="1:8" s="5" customFormat="1" ht="27" customHeight="1">
      <c r="A195" s="35"/>
      <c r="B195" s="29"/>
      <c r="C195" s="16" t="s">
        <v>197</v>
      </c>
      <c r="D195" s="70"/>
      <c r="E195" s="17"/>
      <c r="F195" s="18"/>
      <c r="G195" s="18"/>
      <c r="H195" s="19"/>
    </row>
    <row r="196" spans="1:8" s="5" customFormat="1" ht="27" customHeight="1">
      <c r="A196" s="20"/>
      <c r="B196" s="29"/>
      <c r="C196" s="16" t="s">
        <v>526</v>
      </c>
      <c r="D196" s="70"/>
      <c r="E196" s="17"/>
      <c r="F196" s="18"/>
      <c r="G196" s="18"/>
      <c r="H196" s="19"/>
    </row>
    <row r="197" spans="1:8" s="5" customFormat="1" ht="27" customHeight="1">
      <c r="A197" s="37"/>
      <c r="B197" s="29"/>
      <c r="C197" s="16"/>
      <c r="D197" s="70"/>
      <c r="E197" s="17"/>
      <c r="F197" s="18"/>
      <c r="G197" s="18"/>
      <c r="H197" s="19"/>
    </row>
    <row r="198" spans="1:8" s="5" customFormat="1" ht="27" customHeight="1">
      <c r="A198" s="20"/>
      <c r="B198" s="29" t="s">
        <v>251</v>
      </c>
      <c r="C198" s="16" t="s">
        <v>585</v>
      </c>
      <c r="D198" s="70">
        <v>1</v>
      </c>
      <c r="E198" s="17" t="s">
        <v>9</v>
      </c>
      <c r="F198" s="18"/>
      <c r="G198" s="18"/>
      <c r="H198" s="19"/>
    </row>
    <row r="199" spans="1:8" s="5" customFormat="1" ht="27" customHeight="1">
      <c r="A199" s="15"/>
      <c r="B199" s="29" t="s">
        <v>250</v>
      </c>
      <c r="C199" s="16" t="s">
        <v>586</v>
      </c>
      <c r="D199" s="70">
        <v>1</v>
      </c>
      <c r="E199" s="17" t="s">
        <v>9</v>
      </c>
      <c r="F199" s="18"/>
      <c r="G199" s="18"/>
      <c r="H199" s="19"/>
    </row>
    <row r="200" spans="1:8" s="5" customFormat="1" ht="27" customHeight="1">
      <c r="A200" s="15"/>
      <c r="B200" s="29" t="s">
        <v>584</v>
      </c>
      <c r="C200" s="16" t="s">
        <v>586</v>
      </c>
      <c r="D200" s="70">
        <v>1</v>
      </c>
      <c r="E200" s="17" t="s">
        <v>9</v>
      </c>
      <c r="F200" s="18"/>
      <c r="G200" s="18"/>
      <c r="H200" s="19"/>
    </row>
    <row r="201" spans="1:8" ht="27" customHeight="1">
      <c r="A201" s="35"/>
      <c r="B201" s="16" t="s">
        <v>876</v>
      </c>
      <c r="C201" s="16" t="s">
        <v>877</v>
      </c>
      <c r="D201" s="70">
        <v>1</v>
      </c>
      <c r="E201" s="17" t="s">
        <v>9</v>
      </c>
      <c r="F201" s="18"/>
      <c r="G201" s="18"/>
      <c r="H201" s="19"/>
    </row>
    <row r="202" spans="1:8" s="5" customFormat="1" ht="27" customHeight="1">
      <c r="A202" s="20"/>
      <c r="B202" s="29" t="s">
        <v>213</v>
      </c>
      <c r="C202" s="16" t="s">
        <v>214</v>
      </c>
      <c r="D202" s="70">
        <v>2</v>
      </c>
      <c r="E202" s="17" t="s">
        <v>176</v>
      </c>
      <c r="F202" s="18"/>
      <c r="G202" s="18"/>
      <c r="H202" s="19"/>
    </row>
    <row r="203" spans="1:8" ht="27" customHeight="1">
      <c r="A203" s="15"/>
      <c r="B203" s="16" t="s">
        <v>292</v>
      </c>
      <c r="C203" s="16"/>
      <c r="D203" s="65">
        <v>44</v>
      </c>
      <c r="E203" s="17" t="s">
        <v>19</v>
      </c>
      <c r="F203" s="18"/>
      <c r="G203" s="18"/>
      <c r="H203" s="21"/>
    </row>
    <row r="204" spans="1:8" ht="27" customHeight="1">
      <c r="A204" s="35"/>
      <c r="B204" s="16" t="s">
        <v>774</v>
      </c>
      <c r="C204" s="16"/>
      <c r="D204" s="65">
        <v>1</v>
      </c>
      <c r="E204" s="17" t="s">
        <v>775</v>
      </c>
      <c r="F204" s="18"/>
      <c r="G204" s="18"/>
      <c r="H204" s="21"/>
    </row>
    <row r="205" spans="1:8" ht="27" customHeight="1">
      <c r="A205" s="35"/>
      <c r="B205" s="16" t="s">
        <v>776</v>
      </c>
      <c r="C205" s="16"/>
      <c r="D205" s="65">
        <v>1</v>
      </c>
      <c r="E205" s="17" t="s">
        <v>777</v>
      </c>
      <c r="F205" s="18"/>
      <c r="G205" s="18"/>
      <c r="H205" s="21"/>
    </row>
    <row r="206" spans="1:8" s="5" customFormat="1" ht="27" customHeight="1">
      <c r="A206" s="20"/>
      <c r="B206" s="29"/>
      <c r="C206" s="16"/>
      <c r="D206" s="70"/>
      <c r="E206" s="17"/>
      <c r="F206" s="18"/>
      <c r="G206" s="18"/>
      <c r="H206" s="19"/>
    </row>
    <row r="207" spans="1:8" ht="27" customHeight="1">
      <c r="A207" s="35"/>
      <c r="B207" s="16"/>
      <c r="C207" s="16"/>
      <c r="D207" s="65"/>
      <c r="E207" s="17"/>
      <c r="F207" s="18"/>
      <c r="G207" s="18"/>
      <c r="H207" s="21"/>
    </row>
    <row r="208" spans="1:8" ht="27" customHeight="1">
      <c r="A208" s="35"/>
      <c r="B208" s="16"/>
      <c r="C208" s="16"/>
      <c r="D208" s="65"/>
      <c r="E208" s="17"/>
      <c r="F208" s="18"/>
      <c r="G208" s="18"/>
      <c r="H208" s="21"/>
    </row>
    <row r="209" spans="1:8" s="5" customFormat="1" ht="27" customHeight="1">
      <c r="A209" s="15"/>
      <c r="B209" s="17" t="s">
        <v>12</v>
      </c>
      <c r="C209" s="16"/>
      <c r="D209" s="65"/>
      <c r="E209" s="17"/>
      <c r="F209" s="18"/>
      <c r="G209" s="18"/>
      <c r="H209" s="19"/>
    </row>
    <row r="210" spans="1:8" s="5" customFormat="1" ht="27" customHeight="1">
      <c r="A210" s="15"/>
      <c r="B210" s="17"/>
      <c r="C210" s="16"/>
      <c r="D210" s="65"/>
      <c r="E210" s="17"/>
      <c r="F210" s="18"/>
      <c r="G210" s="18"/>
      <c r="H210" s="19"/>
    </row>
    <row r="211" spans="1:8" s="5" customFormat="1" ht="27" customHeight="1">
      <c r="A211" s="15">
        <f>A4</f>
        <v>2</v>
      </c>
      <c r="B211" s="16" t="str">
        <f>B4</f>
        <v>配管設備</v>
      </c>
      <c r="C211" s="16"/>
      <c r="D211" s="71"/>
      <c r="E211" s="17"/>
      <c r="F211" s="18"/>
      <c r="G211" s="18"/>
      <c r="H211" s="19"/>
    </row>
    <row r="212" spans="1:8" s="5" customFormat="1" ht="27" customHeight="1">
      <c r="A212" s="15"/>
      <c r="B212" s="16" t="s">
        <v>165</v>
      </c>
      <c r="C212" s="16" t="s">
        <v>24</v>
      </c>
      <c r="D212" s="65">
        <v>463</v>
      </c>
      <c r="E212" s="17" t="s">
        <v>13</v>
      </c>
      <c r="F212" s="18"/>
      <c r="G212" s="18"/>
      <c r="H212" s="19"/>
    </row>
    <row r="213" spans="1:8" ht="27" customHeight="1">
      <c r="A213" s="15"/>
      <c r="B213" s="16" t="s">
        <v>165</v>
      </c>
      <c r="C213" s="16" t="s">
        <v>32</v>
      </c>
      <c r="D213" s="65">
        <v>418</v>
      </c>
      <c r="E213" s="17" t="s">
        <v>13</v>
      </c>
      <c r="F213" s="18"/>
      <c r="G213" s="18"/>
      <c r="H213" s="19"/>
    </row>
    <row r="214" spans="1:8" ht="27" customHeight="1">
      <c r="A214" s="15"/>
      <c r="B214" s="16" t="s">
        <v>165</v>
      </c>
      <c r="C214" s="16" t="s">
        <v>33</v>
      </c>
      <c r="D214" s="65">
        <v>71</v>
      </c>
      <c r="E214" s="17" t="s">
        <v>13</v>
      </c>
      <c r="F214" s="18"/>
      <c r="G214" s="18"/>
      <c r="H214" s="19"/>
    </row>
    <row r="215" spans="1:8" ht="27" customHeight="1">
      <c r="A215" s="15"/>
      <c r="B215" s="16" t="s">
        <v>165</v>
      </c>
      <c r="C215" s="16" t="s">
        <v>34</v>
      </c>
      <c r="D215" s="65">
        <v>115</v>
      </c>
      <c r="E215" s="17" t="s">
        <v>13</v>
      </c>
      <c r="F215" s="18"/>
      <c r="G215" s="18"/>
      <c r="H215" s="19"/>
    </row>
    <row r="216" spans="1:8" ht="27" customHeight="1">
      <c r="A216" s="15"/>
      <c r="B216" s="16" t="s">
        <v>165</v>
      </c>
      <c r="C216" s="16" t="s">
        <v>587</v>
      </c>
      <c r="D216" s="65">
        <v>44</v>
      </c>
      <c r="E216" s="17" t="s">
        <v>13</v>
      </c>
      <c r="F216" s="18"/>
      <c r="G216" s="18"/>
      <c r="H216" s="19"/>
    </row>
    <row r="217" spans="1:8" ht="27" customHeight="1">
      <c r="A217" s="15"/>
      <c r="B217" s="16" t="s">
        <v>165</v>
      </c>
      <c r="C217" s="16" t="s">
        <v>35</v>
      </c>
      <c r="D217" s="65">
        <v>17</v>
      </c>
      <c r="E217" s="17" t="s">
        <v>13</v>
      </c>
      <c r="F217" s="18"/>
      <c r="G217" s="18"/>
      <c r="H217" s="19"/>
    </row>
    <row r="218" spans="1:8" ht="27" customHeight="1">
      <c r="A218" s="15"/>
      <c r="B218" s="16" t="s">
        <v>165</v>
      </c>
      <c r="C218" s="16" t="s">
        <v>36</v>
      </c>
      <c r="D218" s="65">
        <v>136</v>
      </c>
      <c r="E218" s="17" t="s">
        <v>13</v>
      </c>
      <c r="F218" s="18"/>
      <c r="G218" s="18"/>
      <c r="H218" s="19"/>
    </row>
    <row r="219" spans="1:8" ht="27" customHeight="1">
      <c r="A219" s="15"/>
      <c r="B219" s="16" t="s">
        <v>165</v>
      </c>
      <c r="C219" s="16" t="s">
        <v>228</v>
      </c>
      <c r="D219" s="65">
        <v>135</v>
      </c>
      <c r="E219" s="17" t="s">
        <v>13</v>
      </c>
      <c r="F219" s="18"/>
      <c r="G219" s="18"/>
      <c r="H219" s="19"/>
    </row>
    <row r="220" spans="1:8" ht="27" customHeight="1">
      <c r="A220" s="15"/>
      <c r="B220" s="16" t="s">
        <v>165</v>
      </c>
      <c r="C220" s="16" t="s">
        <v>588</v>
      </c>
      <c r="D220" s="65">
        <v>56</v>
      </c>
      <c r="E220" s="17" t="s">
        <v>13</v>
      </c>
      <c r="F220" s="18"/>
      <c r="G220" s="18"/>
      <c r="H220" s="19"/>
    </row>
    <row r="221" spans="1:8" ht="27" customHeight="1">
      <c r="A221" s="15"/>
      <c r="B221" s="16"/>
      <c r="C221" s="16"/>
      <c r="D221" s="65"/>
      <c r="E221" s="17"/>
      <c r="F221" s="18"/>
      <c r="G221" s="18"/>
      <c r="H221" s="19"/>
    </row>
    <row r="222" spans="1:8" ht="27" customHeight="1">
      <c r="A222" s="15"/>
      <c r="B222" s="16" t="s">
        <v>38</v>
      </c>
      <c r="C222" s="16" t="s">
        <v>22</v>
      </c>
      <c r="D222" s="71">
        <v>307</v>
      </c>
      <c r="E222" s="17" t="s">
        <v>13</v>
      </c>
      <c r="F222" s="18"/>
      <c r="G222" s="18"/>
      <c r="H222" s="21"/>
    </row>
    <row r="223" spans="1:8" ht="27" customHeight="1">
      <c r="A223" s="15"/>
      <c r="B223" s="16" t="s">
        <v>38</v>
      </c>
      <c r="C223" s="16" t="s">
        <v>179</v>
      </c>
      <c r="D223" s="71">
        <v>36</v>
      </c>
      <c r="E223" s="17" t="s">
        <v>13</v>
      </c>
      <c r="F223" s="18"/>
      <c r="G223" s="18"/>
      <c r="H223" s="19"/>
    </row>
    <row r="224" spans="1:8" ht="27" customHeight="1">
      <c r="A224" s="15"/>
      <c r="B224" s="16" t="s">
        <v>38</v>
      </c>
      <c r="C224" s="16" t="s">
        <v>591</v>
      </c>
      <c r="D224" s="71">
        <v>46</v>
      </c>
      <c r="E224" s="17" t="s">
        <v>13</v>
      </c>
      <c r="F224" s="18"/>
      <c r="G224" s="18"/>
      <c r="H224" s="19"/>
    </row>
    <row r="225" spans="1:8" ht="27" customHeight="1">
      <c r="A225" s="15"/>
      <c r="B225" s="16" t="s">
        <v>39</v>
      </c>
      <c r="C225" s="16" t="s">
        <v>37</v>
      </c>
      <c r="D225" s="71">
        <v>409</v>
      </c>
      <c r="E225" s="17" t="s">
        <v>13</v>
      </c>
      <c r="F225" s="18"/>
      <c r="G225" s="18"/>
      <c r="H225" s="19"/>
    </row>
    <row r="226" spans="1:8" ht="27" customHeight="1">
      <c r="A226" s="15"/>
      <c r="B226" s="16" t="s">
        <v>39</v>
      </c>
      <c r="C226" s="16" t="s">
        <v>179</v>
      </c>
      <c r="D226" s="71">
        <v>152</v>
      </c>
      <c r="E226" s="17" t="s">
        <v>13</v>
      </c>
      <c r="F226" s="18"/>
      <c r="G226" s="18"/>
      <c r="H226" s="19"/>
    </row>
    <row r="227" spans="1:8" ht="27" customHeight="1">
      <c r="A227" s="15"/>
      <c r="B227" s="16" t="s">
        <v>39</v>
      </c>
      <c r="C227" s="16" t="s">
        <v>591</v>
      </c>
      <c r="D227" s="71">
        <v>61</v>
      </c>
      <c r="E227" s="17" t="s">
        <v>13</v>
      </c>
      <c r="F227" s="18"/>
      <c r="G227" s="18"/>
      <c r="H227" s="19"/>
    </row>
    <row r="228" spans="1:8" ht="27" customHeight="1">
      <c r="A228" s="15"/>
      <c r="B228" s="74" t="s">
        <v>596</v>
      </c>
      <c r="C228" s="16" t="s">
        <v>179</v>
      </c>
      <c r="D228" s="71">
        <v>35</v>
      </c>
      <c r="E228" s="17" t="s">
        <v>13</v>
      </c>
      <c r="F228" s="18"/>
      <c r="G228" s="18"/>
      <c r="H228" s="21"/>
    </row>
    <row r="229" spans="1:8" ht="27" customHeight="1">
      <c r="A229" s="15"/>
      <c r="B229" s="74" t="s">
        <v>596</v>
      </c>
      <c r="C229" s="16" t="s">
        <v>871</v>
      </c>
      <c r="D229" s="71">
        <v>49</v>
      </c>
      <c r="E229" s="17" t="s">
        <v>13</v>
      </c>
      <c r="F229" s="18"/>
      <c r="G229" s="18"/>
      <c r="H229" s="19"/>
    </row>
    <row r="230" spans="1:8" ht="27" customHeight="1">
      <c r="A230" s="15"/>
      <c r="B230" s="16" t="s">
        <v>20</v>
      </c>
      <c r="C230" s="16" t="s">
        <v>589</v>
      </c>
      <c r="D230" s="65">
        <v>10</v>
      </c>
      <c r="E230" s="17" t="s">
        <v>21</v>
      </c>
      <c r="F230" s="18"/>
      <c r="G230" s="18"/>
      <c r="H230" s="19"/>
    </row>
    <row r="231" spans="1:8" ht="27" customHeight="1">
      <c r="A231" s="15"/>
      <c r="B231" s="16" t="s">
        <v>20</v>
      </c>
      <c r="C231" s="16" t="s">
        <v>590</v>
      </c>
      <c r="D231" s="65">
        <v>14</v>
      </c>
      <c r="E231" s="17" t="s">
        <v>21</v>
      </c>
      <c r="F231" s="18"/>
      <c r="G231" s="18"/>
      <c r="H231" s="19"/>
    </row>
    <row r="232" spans="1:8" ht="27" customHeight="1">
      <c r="A232" s="35"/>
      <c r="B232" s="16"/>
      <c r="C232" s="16"/>
      <c r="D232" s="65"/>
      <c r="E232" s="17"/>
      <c r="F232" s="18"/>
      <c r="G232" s="18"/>
      <c r="H232" s="19"/>
    </row>
    <row r="233" spans="1:8" s="5" customFormat="1" ht="27" customHeight="1">
      <c r="A233" s="15"/>
      <c r="B233" s="16" t="s">
        <v>14</v>
      </c>
      <c r="C233" s="16"/>
      <c r="D233" s="72"/>
      <c r="E233" s="17"/>
      <c r="F233" s="18"/>
      <c r="G233" s="18"/>
      <c r="H233" s="19"/>
    </row>
    <row r="234" spans="1:8" ht="27" customHeight="1">
      <c r="A234" s="15"/>
      <c r="B234" s="16" t="s">
        <v>230</v>
      </c>
      <c r="C234" s="16" t="s">
        <v>601</v>
      </c>
      <c r="D234" s="65">
        <f>198+133+30+27+22</f>
        <v>410</v>
      </c>
      <c r="E234" s="17" t="s">
        <v>13</v>
      </c>
      <c r="F234" s="18"/>
      <c r="G234" s="18"/>
      <c r="H234" s="21"/>
    </row>
    <row r="235" spans="1:8" ht="27" customHeight="1">
      <c r="A235" s="15"/>
      <c r="B235" s="16" t="s">
        <v>230</v>
      </c>
      <c r="C235" s="16" t="s">
        <v>785</v>
      </c>
      <c r="D235" s="65">
        <f>5+9+7</f>
        <v>21</v>
      </c>
      <c r="E235" s="17" t="s">
        <v>13</v>
      </c>
      <c r="F235" s="18"/>
      <c r="G235" s="18"/>
      <c r="H235" s="21"/>
    </row>
    <row r="236" spans="1:8" ht="27" customHeight="1">
      <c r="A236" s="15"/>
      <c r="B236" s="16" t="s">
        <v>230</v>
      </c>
      <c r="C236" s="16" t="s">
        <v>599</v>
      </c>
      <c r="D236" s="65">
        <f>13+18+13+5+13</f>
        <v>62</v>
      </c>
      <c r="E236" s="17" t="s">
        <v>13</v>
      </c>
      <c r="F236" s="18"/>
      <c r="G236" s="18"/>
      <c r="H236" s="21"/>
    </row>
    <row r="237" spans="1:8" ht="27" customHeight="1">
      <c r="A237" s="15"/>
      <c r="B237" s="16" t="s">
        <v>230</v>
      </c>
      <c r="C237" s="16" t="s">
        <v>600</v>
      </c>
      <c r="D237" s="65">
        <f>6</f>
        <v>6</v>
      </c>
      <c r="E237" s="17" t="s">
        <v>13</v>
      </c>
      <c r="F237" s="18"/>
      <c r="G237" s="18"/>
      <c r="H237" s="21"/>
    </row>
    <row r="238" spans="1:8" ht="27" customHeight="1">
      <c r="A238" s="15"/>
      <c r="B238" s="16" t="s">
        <v>231</v>
      </c>
      <c r="C238" s="16" t="s">
        <v>593</v>
      </c>
      <c r="D238" s="71">
        <v>44</v>
      </c>
      <c r="E238" s="17" t="s">
        <v>13</v>
      </c>
      <c r="F238" s="18"/>
      <c r="G238" s="18"/>
      <c r="H238" s="19"/>
    </row>
    <row r="239" spans="1:8" ht="27" customHeight="1">
      <c r="A239" s="15"/>
      <c r="B239" s="16" t="s">
        <v>231</v>
      </c>
      <c r="C239" s="16" t="s">
        <v>592</v>
      </c>
      <c r="D239" s="71">
        <v>76</v>
      </c>
      <c r="E239" s="17" t="s">
        <v>13</v>
      </c>
      <c r="F239" s="18"/>
      <c r="G239" s="18"/>
      <c r="H239" s="19"/>
    </row>
    <row r="240" spans="1:8" ht="27" customHeight="1">
      <c r="A240" s="35"/>
      <c r="B240" s="16" t="s">
        <v>229</v>
      </c>
      <c r="C240" s="16" t="s">
        <v>267</v>
      </c>
      <c r="D240" s="71">
        <v>1</v>
      </c>
      <c r="E240" s="17" t="s">
        <v>9</v>
      </c>
      <c r="F240" s="18"/>
      <c r="G240" s="18"/>
      <c r="H240" s="19"/>
    </row>
    <row r="241" spans="1:8" s="30" customFormat="1" ht="27" customHeight="1">
      <c r="A241" s="52"/>
      <c r="B241" s="40"/>
      <c r="C241" s="40"/>
      <c r="D241" s="66"/>
      <c r="E241" s="41"/>
      <c r="F241" s="42"/>
      <c r="G241" s="18"/>
      <c r="H241" s="50"/>
    </row>
    <row r="242" spans="1:8" s="5" customFormat="1" ht="27" customHeight="1">
      <c r="A242" s="15"/>
      <c r="B242" s="16" t="s">
        <v>40</v>
      </c>
      <c r="C242" s="16"/>
      <c r="D242" s="72"/>
      <c r="E242" s="17"/>
      <c r="F242" s="18"/>
      <c r="G242" s="18"/>
      <c r="H242" s="19"/>
    </row>
    <row r="243" spans="1:8" ht="27" customHeight="1">
      <c r="A243" s="15"/>
      <c r="B243" s="74" t="s">
        <v>596</v>
      </c>
      <c r="C243" s="16" t="s">
        <v>597</v>
      </c>
      <c r="D243" s="71">
        <v>35</v>
      </c>
      <c r="E243" s="17" t="s">
        <v>13</v>
      </c>
      <c r="F243" s="18"/>
      <c r="G243" s="18"/>
      <c r="H243" s="19"/>
    </row>
    <row r="244" spans="1:8" ht="27" customHeight="1">
      <c r="A244" s="15"/>
      <c r="B244" s="74" t="s">
        <v>596</v>
      </c>
      <c r="C244" s="16" t="s">
        <v>598</v>
      </c>
      <c r="D244" s="71">
        <v>49</v>
      </c>
      <c r="E244" s="17" t="s">
        <v>13</v>
      </c>
      <c r="F244" s="18"/>
      <c r="G244" s="18"/>
      <c r="H244" s="19"/>
    </row>
    <row r="245" spans="1:8" ht="27" customHeight="1">
      <c r="A245" s="15"/>
      <c r="B245" s="16" t="s">
        <v>232</v>
      </c>
      <c r="C245" s="16" t="s">
        <v>41</v>
      </c>
      <c r="D245" s="71">
        <v>242</v>
      </c>
      <c r="E245" s="17" t="s">
        <v>13</v>
      </c>
      <c r="F245" s="18"/>
      <c r="G245" s="18"/>
      <c r="H245" s="19"/>
    </row>
    <row r="246" spans="1:8" ht="27" customHeight="1">
      <c r="A246" s="15"/>
      <c r="B246" s="16" t="s">
        <v>232</v>
      </c>
      <c r="C246" s="16" t="s">
        <v>594</v>
      </c>
      <c r="D246" s="71">
        <v>33</v>
      </c>
      <c r="E246" s="17" t="s">
        <v>13</v>
      </c>
      <c r="F246" s="18"/>
      <c r="G246" s="18"/>
      <c r="H246" s="19"/>
    </row>
    <row r="247" spans="1:8" ht="27" customHeight="1">
      <c r="A247" s="15"/>
      <c r="B247" s="16" t="s">
        <v>232</v>
      </c>
      <c r="C247" s="16" t="s">
        <v>595</v>
      </c>
      <c r="D247" s="71">
        <v>12</v>
      </c>
      <c r="E247" s="17" t="s">
        <v>13</v>
      </c>
      <c r="F247" s="18"/>
      <c r="G247" s="18"/>
      <c r="H247" s="19"/>
    </row>
    <row r="248" spans="1:8" ht="27" customHeight="1">
      <c r="A248" s="15"/>
      <c r="B248" s="16" t="s">
        <v>156</v>
      </c>
      <c r="C248" s="16"/>
      <c r="D248" s="65">
        <v>1</v>
      </c>
      <c r="E248" s="17" t="s">
        <v>166</v>
      </c>
      <c r="F248" s="18"/>
      <c r="G248" s="18"/>
      <c r="H248" s="21"/>
    </row>
    <row r="249" spans="1:8" ht="27" customHeight="1">
      <c r="A249" s="15"/>
      <c r="B249" s="16" t="s">
        <v>889</v>
      </c>
      <c r="C249" s="16"/>
      <c r="D249" s="65">
        <v>1</v>
      </c>
      <c r="E249" s="17" t="s">
        <v>9</v>
      </c>
      <c r="F249" s="18"/>
      <c r="G249" s="18"/>
      <c r="H249" s="21"/>
    </row>
    <row r="250" spans="1:8" ht="27" customHeight="1">
      <c r="A250" s="15"/>
      <c r="B250" s="16" t="s">
        <v>184</v>
      </c>
      <c r="C250" s="16" t="s">
        <v>183</v>
      </c>
      <c r="D250" s="65">
        <v>380</v>
      </c>
      <c r="E250" s="17" t="s">
        <v>13</v>
      </c>
      <c r="F250" s="25"/>
      <c r="G250" s="18"/>
      <c r="H250" s="23"/>
    </row>
    <row r="251" spans="1:8" ht="27" customHeight="1">
      <c r="A251" s="35"/>
      <c r="B251" s="16"/>
      <c r="C251" s="16"/>
      <c r="D251" s="65"/>
      <c r="E251" s="17"/>
      <c r="F251" s="25"/>
      <c r="G251" s="18"/>
      <c r="H251" s="23"/>
    </row>
    <row r="252" spans="1:8" s="56" customFormat="1" ht="27" customHeight="1">
      <c r="A252" s="52"/>
      <c r="B252" s="40" t="s">
        <v>108</v>
      </c>
      <c r="C252" s="40"/>
      <c r="D252" s="66">
        <v>11</v>
      </c>
      <c r="E252" s="41" t="s">
        <v>109</v>
      </c>
      <c r="F252" s="42"/>
      <c r="G252" s="18"/>
      <c r="H252" s="50"/>
    </row>
    <row r="253" spans="1:8" s="56" customFormat="1" ht="27" customHeight="1">
      <c r="A253" s="52"/>
      <c r="B253" s="40" t="s">
        <v>111</v>
      </c>
      <c r="C253" s="40"/>
      <c r="D253" s="66">
        <v>6</v>
      </c>
      <c r="E253" s="41" t="s">
        <v>109</v>
      </c>
      <c r="F253" s="42"/>
      <c r="G253" s="18"/>
      <c r="H253" s="50"/>
    </row>
    <row r="254" spans="1:8" s="56" customFormat="1" ht="27" customHeight="1">
      <c r="A254" s="52"/>
      <c r="B254" s="40" t="s">
        <v>112</v>
      </c>
      <c r="C254" s="40"/>
      <c r="D254" s="66">
        <v>5</v>
      </c>
      <c r="E254" s="41" t="s">
        <v>109</v>
      </c>
      <c r="F254" s="42"/>
      <c r="G254" s="18"/>
      <c r="H254" s="50"/>
    </row>
    <row r="255" spans="1:8" s="56" customFormat="1" ht="27" customHeight="1">
      <c r="A255" s="52"/>
      <c r="B255" s="40" t="s">
        <v>113</v>
      </c>
      <c r="C255" s="40"/>
      <c r="D255" s="66">
        <v>6</v>
      </c>
      <c r="E255" s="41" t="s">
        <v>109</v>
      </c>
      <c r="F255" s="42"/>
      <c r="G255" s="18"/>
      <c r="H255" s="50"/>
    </row>
    <row r="256" spans="1:8" s="30" customFormat="1" ht="27" customHeight="1">
      <c r="A256" s="52"/>
      <c r="B256" s="40" t="s">
        <v>114</v>
      </c>
      <c r="C256" s="16" t="s">
        <v>872</v>
      </c>
      <c r="D256" s="66">
        <v>6</v>
      </c>
      <c r="E256" s="41" t="s">
        <v>109</v>
      </c>
      <c r="F256" s="42"/>
      <c r="G256" s="18"/>
      <c r="H256" s="50"/>
    </row>
    <row r="257" spans="1:8" s="30" customFormat="1" ht="27" customHeight="1">
      <c r="A257" s="52"/>
      <c r="B257" s="40" t="s">
        <v>732</v>
      </c>
      <c r="C257" s="16"/>
      <c r="D257" s="66">
        <v>6</v>
      </c>
      <c r="E257" s="41" t="s">
        <v>109</v>
      </c>
      <c r="F257" s="42"/>
      <c r="G257" s="18"/>
      <c r="H257" s="50"/>
    </row>
    <row r="258" spans="1:8" s="30" customFormat="1" ht="27" customHeight="1">
      <c r="A258" s="52"/>
      <c r="B258" s="40" t="s">
        <v>135</v>
      </c>
      <c r="C258" s="16">
        <v>0.1</v>
      </c>
      <c r="D258" s="66">
        <v>1</v>
      </c>
      <c r="E258" s="41" t="s">
        <v>136</v>
      </c>
      <c r="F258" s="42"/>
      <c r="G258" s="18"/>
      <c r="H258" s="50"/>
    </row>
    <row r="259" spans="1:8" ht="27" customHeight="1">
      <c r="A259" s="35"/>
      <c r="B259" s="16"/>
      <c r="C259" s="16"/>
      <c r="D259" s="65"/>
      <c r="E259" s="17"/>
      <c r="F259" s="25"/>
      <c r="G259" s="18"/>
      <c r="H259" s="23"/>
    </row>
    <row r="260" spans="1:8" ht="27" customHeight="1">
      <c r="A260" s="35"/>
      <c r="B260" s="16"/>
      <c r="C260" s="16"/>
      <c r="D260" s="65"/>
      <c r="E260" s="17"/>
      <c r="F260" s="25"/>
      <c r="G260" s="18"/>
      <c r="H260" s="23"/>
    </row>
    <row r="261" spans="1:8" ht="27" customHeight="1">
      <c r="A261" s="35"/>
      <c r="B261" s="16"/>
      <c r="C261" s="16"/>
      <c r="D261" s="65"/>
      <c r="E261" s="17"/>
      <c r="F261" s="25"/>
      <c r="G261" s="18"/>
      <c r="H261" s="23"/>
    </row>
    <row r="262" spans="1:8" ht="27" customHeight="1">
      <c r="A262" s="35"/>
      <c r="B262" s="16"/>
      <c r="C262" s="16"/>
      <c r="D262" s="65"/>
      <c r="E262" s="17"/>
      <c r="F262" s="25"/>
      <c r="G262" s="18"/>
      <c r="H262" s="23"/>
    </row>
    <row r="263" spans="1:8" ht="27" customHeight="1">
      <c r="A263" s="35"/>
      <c r="B263" s="16"/>
      <c r="C263" s="16"/>
      <c r="D263" s="65"/>
      <c r="E263" s="17"/>
      <c r="F263" s="25"/>
      <c r="G263" s="18"/>
      <c r="H263" s="23"/>
    </row>
    <row r="264" spans="1:8" ht="27" customHeight="1">
      <c r="A264" s="35"/>
      <c r="B264" s="16"/>
      <c r="C264" s="16"/>
      <c r="D264" s="65"/>
      <c r="E264" s="17"/>
      <c r="F264" s="25"/>
      <c r="G264" s="18"/>
      <c r="H264" s="23"/>
    </row>
    <row r="265" spans="1:8" ht="27" customHeight="1">
      <c r="A265" s="35"/>
      <c r="B265" s="16"/>
      <c r="C265" s="16"/>
      <c r="D265" s="65"/>
      <c r="E265" s="17"/>
      <c r="F265" s="25"/>
      <c r="G265" s="18"/>
      <c r="H265" s="23"/>
    </row>
    <row r="266" spans="1:8" s="5" customFormat="1" ht="27" customHeight="1">
      <c r="A266" s="15"/>
      <c r="B266" s="17" t="s">
        <v>12</v>
      </c>
      <c r="C266" s="16"/>
      <c r="D266" s="72"/>
      <c r="E266" s="17"/>
      <c r="F266" s="18"/>
      <c r="G266" s="18"/>
      <c r="H266" s="19"/>
    </row>
    <row r="267" spans="1:8" s="5" customFormat="1" ht="27" customHeight="1">
      <c r="A267" s="15"/>
      <c r="B267" s="17"/>
      <c r="C267" s="16"/>
      <c r="D267" s="72"/>
      <c r="E267" s="17"/>
      <c r="F267" s="18"/>
      <c r="G267" s="18"/>
      <c r="H267" s="19"/>
    </row>
    <row r="268" spans="1:8" s="5" customFormat="1" ht="27" customHeight="1">
      <c r="A268" s="15">
        <f>A5</f>
        <v>3</v>
      </c>
      <c r="B268" s="16" t="str">
        <f>B5</f>
        <v>ダクト設備</v>
      </c>
      <c r="C268" s="16"/>
      <c r="D268" s="71"/>
      <c r="E268" s="17"/>
      <c r="F268" s="18"/>
      <c r="G268" s="18"/>
      <c r="H268" s="21"/>
    </row>
    <row r="269" spans="1:8" ht="27" customHeight="1">
      <c r="A269" s="35"/>
      <c r="B269" s="16" t="s">
        <v>253</v>
      </c>
      <c r="C269" s="16" t="s">
        <v>224</v>
      </c>
      <c r="D269" s="71">
        <v>37</v>
      </c>
      <c r="E269" s="17" t="s">
        <v>56</v>
      </c>
      <c r="F269" s="18"/>
      <c r="G269" s="18"/>
      <c r="H269" s="19"/>
    </row>
    <row r="270" spans="1:8" ht="27" customHeight="1">
      <c r="A270" s="35"/>
      <c r="B270" s="16" t="s">
        <v>254</v>
      </c>
      <c r="C270" s="16" t="s">
        <v>57</v>
      </c>
      <c r="D270" s="71">
        <v>47</v>
      </c>
      <c r="E270" s="17" t="s">
        <v>56</v>
      </c>
      <c r="F270" s="18"/>
      <c r="G270" s="18"/>
      <c r="H270" s="19"/>
    </row>
    <row r="271" spans="1:8" ht="27" customHeight="1">
      <c r="A271" s="35"/>
      <c r="B271" s="16" t="s">
        <v>254</v>
      </c>
      <c r="C271" s="16" t="s">
        <v>58</v>
      </c>
      <c r="D271" s="71">
        <v>4</v>
      </c>
      <c r="E271" s="17" t="s">
        <v>56</v>
      </c>
      <c r="F271" s="18"/>
      <c r="G271" s="18"/>
      <c r="H271" s="19"/>
    </row>
    <row r="272" spans="1:8" ht="27" customHeight="1">
      <c r="A272" s="35"/>
      <c r="B272" s="16" t="s">
        <v>59</v>
      </c>
      <c r="C272" s="16" t="s">
        <v>62</v>
      </c>
      <c r="D272" s="71">
        <v>50</v>
      </c>
      <c r="E272" s="17" t="s">
        <v>13</v>
      </c>
      <c r="F272" s="18"/>
      <c r="G272" s="18"/>
      <c r="H272" s="19"/>
    </row>
    <row r="273" spans="1:8" ht="27" customHeight="1">
      <c r="A273" s="35"/>
      <c r="B273" s="16" t="s">
        <v>59</v>
      </c>
      <c r="C273" s="16" t="s">
        <v>225</v>
      </c>
      <c r="D273" s="71">
        <v>62</v>
      </c>
      <c r="E273" s="17" t="s">
        <v>13</v>
      </c>
      <c r="F273" s="18"/>
      <c r="G273" s="18"/>
      <c r="H273" s="19"/>
    </row>
    <row r="274" spans="1:8" ht="27" customHeight="1">
      <c r="A274" s="35"/>
      <c r="B274" s="16" t="s">
        <v>59</v>
      </c>
      <c r="C274" s="16" t="s">
        <v>233</v>
      </c>
      <c r="D274" s="71">
        <v>170</v>
      </c>
      <c r="E274" s="17" t="s">
        <v>13</v>
      </c>
      <c r="F274" s="18"/>
      <c r="G274" s="18"/>
      <c r="H274" s="19"/>
    </row>
    <row r="275" spans="1:8" ht="27" customHeight="1">
      <c r="A275" s="35"/>
      <c r="B275" s="16" t="s">
        <v>59</v>
      </c>
      <c r="C275" s="16" t="s">
        <v>25</v>
      </c>
      <c r="D275" s="71">
        <v>36</v>
      </c>
      <c r="E275" s="17" t="s">
        <v>13</v>
      </c>
      <c r="F275" s="18"/>
      <c r="G275" s="18"/>
      <c r="H275" s="19"/>
    </row>
    <row r="276" spans="1:8" ht="27" customHeight="1">
      <c r="A276" s="35"/>
      <c r="B276" s="16" t="s">
        <v>14</v>
      </c>
      <c r="C276" s="16"/>
      <c r="D276" s="71"/>
      <c r="E276" s="17"/>
      <c r="F276" s="18"/>
      <c r="G276" s="18"/>
      <c r="H276" s="19"/>
    </row>
    <row r="277" spans="1:8" ht="27" customHeight="1">
      <c r="A277" s="35"/>
      <c r="B277" s="16" t="s">
        <v>54</v>
      </c>
      <c r="C277" s="16" t="s">
        <v>55</v>
      </c>
      <c r="D277" s="71">
        <v>79</v>
      </c>
      <c r="E277" s="17" t="s">
        <v>56</v>
      </c>
      <c r="F277" s="18"/>
      <c r="G277" s="18"/>
      <c r="H277" s="19"/>
    </row>
    <row r="278" spans="1:8" ht="27" customHeight="1">
      <c r="A278" s="35"/>
      <c r="B278" s="16" t="s">
        <v>59</v>
      </c>
      <c r="C278" s="16" t="s">
        <v>226</v>
      </c>
      <c r="D278" s="71">
        <v>50</v>
      </c>
      <c r="E278" s="17" t="s">
        <v>13</v>
      </c>
      <c r="F278" s="18"/>
      <c r="G278" s="18"/>
      <c r="H278" s="19"/>
    </row>
    <row r="279" spans="1:8" ht="27" customHeight="1">
      <c r="A279" s="35"/>
      <c r="B279" s="16" t="s">
        <v>59</v>
      </c>
      <c r="C279" s="16" t="s">
        <v>227</v>
      </c>
      <c r="D279" s="71">
        <v>62</v>
      </c>
      <c r="E279" s="17" t="s">
        <v>13</v>
      </c>
      <c r="F279" s="18"/>
      <c r="G279" s="18"/>
      <c r="H279" s="19"/>
    </row>
    <row r="280" spans="1:8" ht="27" customHeight="1">
      <c r="A280" s="35"/>
      <c r="B280" s="16" t="s">
        <v>59</v>
      </c>
      <c r="C280" s="16" t="s">
        <v>603</v>
      </c>
      <c r="D280" s="71">
        <v>170</v>
      </c>
      <c r="E280" s="17" t="s">
        <v>13</v>
      </c>
      <c r="F280" s="18"/>
      <c r="G280" s="18"/>
      <c r="H280" s="19"/>
    </row>
    <row r="281" spans="1:8" ht="27" customHeight="1">
      <c r="A281" s="35"/>
      <c r="B281" s="16" t="s">
        <v>59</v>
      </c>
      <c r="C281" s="16" t="s">
        <v>602</v>
      </c>
      <c r="D281" s="71">
        <v>36</v>
      </c>
      <c r="E281" s="17" t="s">
        <v>13</v>
      </c>
      <c r="F281" s="18"/>
      <c r="G281" s="18"/>
      <c r="H281" s="19"/>
    </row>
    <row r="282" spans="1:8" ht="27" customHeight="1">
      <c r="A282" s="35"/>
      <c r="B282" s="16"/>
      <c r="C282" s="38"/>
      <c r="D282" s="65"/>
      <c r="E282" s="17"/>
      <c r="F282" s="25"/>
      <c r="G282" s="18"/>
      <c r="H282" s="23"/>
    </row>
    <row r="283" spans="1:8" ht="27" customHeight="1">
      <c r="A283" s="15"/>
      <c r="B283" s="16" t="s">
        <v>68</v>
      </c>
      <c r="C283" s="16" t="s">
        <v>225</v>
      </c>
      <c r="D283" s="65">
        <v>16</v>
      </c>
      <c r="E283" s="17" t="s">
        <v>15</v>
      </c>
      <c r="F283" s="25"/>
      <c r="G283" s="18"/>
      <c r="H283" s="23"/>
    </row>
    <row r="284" spans="1:8" ht="27" customHeight="1">
      <c r="A284" s="15"/>
      <c r="B284" s="16" t="s">
        <v>68</v>
      </c>
      <c r="C284" s="16" t="s">
        <v>233</v>
      </c>
      <c r="D284" s="65">
        <v>15</v>
      </c>
      <c r="E284" s="17" t="s">
        <v>15</v>
      </c>
      <c r="F284" s="25"/>
      <c r="G284" s="18"/>
      <c r="H284" s="23"/>
    </row>
    <row r="285" spans="1:8" ht="27" customHeight="1">
      <c r="A285" s="15"/>
      <c r="B285" s="16" t="s">
        <v>68</v>
      </c>
      <c r="C285" s="16" t="s">
        <v>25</v>
      </c>
      <c r="D285" s="65">
        <v>7</v>
      </c>
      <c r="E285" s="17" t="s">
        <v>15</v>
      </c>
      <c r="F285" s="25"/>
      <c r="G285" s="18"/>
      <c r="H285" s="23"/>
    </row>
    <row r="286" spans="1:8" ht="27" customHeight="1">
      <c r="A286" s="15"/>
      <c r="B286" s="16" t="s">
        <v>67</v>
      </c>
      <c r="C286" s="16" t="s">
        <v>233</v>
      </c>
      <c r="D286" s="65">
        <v>14</v>
      </c>
      <c r="E286" s="17" t="s">
        <v>15</v>
      </c>
      <c r="F286" s="25"/>
      <c r="G286" s="18"/>
      <c r="H286" s="21"/>
    </row>
    <row r="287" spans="1:8" ht="27" customHeight="1">
      <c r="A287" s="35"/>
      <c r="B287" s="16" t="s">
        <v>255</v>
      </c>
      <c r="C287" s="16"/>
      <c r="D287" s="65">
        <v>62</v>
      </c>
      <c r="E287" s="17" t="s">
        <v>13</v>
      </c>
      <c r="F287" s="25"/>
      <c r="G287" s="18"/>
      <c r="H287" s="23"/>
    </row>
    <row r="288" spans="1:8" ht="27" customHeight="1">
      <c r="A288" s="35"/>
      <c r="B288" s="16" t="s">
        <v>69</v>
      </c>
      <c r="C288" s="16"/>
      <c r="D288" s="65"/>
      <c r="E288" s="17"/>
      <c r="F288" s="18"/>
      <c r="G288" s="18"/>
      <c r="H288" s="21"/>
    </row>
    <row r="289" spans="1:8" ht="27" customHeight="1">
      <c r="A289" s="35"/>
      <c r="B289" s="16" t="s">
        <v>234</v>
      </c>
      <c r="C289" s="16" t="s">
        <v>604</v>
      </c>
      <c r="D289" s="65">
        <v>5</v>
      </c>
      <c r="E289" s="17" t="s">
        <v>15</v>
      </c>
      <c r="F289" s="18"/>
      <c r="G289" s="18"/>
      <c r="H289" s="21"/>
    </row>
    <row r="290" spans="1:8" ht="27" customHeight="1">
      <c r="A290" s="35"/>
      <c r="B290" s="16" t="s">
        <v>605</v>
      </c>
      <c r="C290" s="16" t="s">
        <v>606</v>
      </c>
      <c r="D290" s="65">
        <v>5</v>
      </c>
      <c r="E290" s="17" t="s">
        <v>15</v>
      </c>
      <c r="F290" s="18"/>
      <c r="G290" s="18"/>
      <c r="H290" s="21"/>
    </row>
    <row r="291" spans="1:8" ht="27" customHeight="1">
      <c r="A291" s="35"/>
      <c r="B291" s="16" t="s">
        <v>607</v>
      </c>
      <c r="C291" s="16" t="s">
        <v>608</v>
      </c>
      <c r="D291" s="65">
        <v>15</v>
      </c>
      <c r="E291" s="17" t="s">
        <v>15</v>
      </c>
      <c r="F291" s="18"/>
      <c r="G291" s="18"/>
      <c r="H291" s="21"/>
    </row>
    <row r="292" spans="1:8" ht="27" customHeight="1">
      <c r="A292" s="35"/>
      <c r="B292" s="16" t="s">
        <v>607</v>
      </c>
      <c r="C292" s="16" t="s">
        <v>609</v>
      </c>
      <c r="D292" s="65">
        <v>12</v>
      </c>
      <c r="E292" s="17" t="s">
        <v>15</v>
      </c>
      <c r="F292" s="18"/>
      <c r="G292" s="18"/>
      <c r="H292" s="21"/>
    </row>
    <row r="293" spans="1:8" ht="27" customHeight="1">
      <c r="A293" s="35"/>
      <c r="B293" s="16" t="s">
        <v>610</v>
      </c>
      <c r="C293" s="16" t="s">
        <v>608</v>
      </c>
      <c r="D293" s="65">
        <v>18</v>
      </c>
      <c r="E293" s="17" t="s">
        <v>15</v>
      </c>
      <c r="F293" s="18"/>
      <c r="G293" s="18"/>
      <c r="H293" s="21"/>
    </row>
    <row r="294" spans="1:8" ht="27" customHeight="1">
      <c r="A294" s="35"/>
      <c r="B294" s="16" t="s">
        <v>613</v>
      </c>
      <c r="C294" s="16" t="s">
        <v>611</v>
      </c>
      <c r="D294" s="65">
        <v>3</v>
      </c>
      <c r="E294" s="17" t="s">
        <v>15</v>
      </c>
      <c r="F294" s="18"/>
      <c r="G294" s="18"/>
      <c r="H294" s="21"/>
    </row>
    <row r="295" spans="1:8" ht="27" customHeight="1">
      <c r="A295" s="35"/>
      <c r="B295" s="16" t="s">
        <v>613</v>
      </c>
      <c r="C295" s="16" t="s">
        <v>612</v>
      </c>
      <c r="D295" s="65">
        <v>1</v>
      </c>
      <c r="E295" s="17" t="s">
        <v>15</v>
      </c>
      <c r="F295" s="18"/>
      <c r="G295" s="18"/>
      <c r="H295" s="21"/>
    </row>
    <row r="296" spans="1:8" ht="27" customHeight="1">
      <c r="A296" s="35"/>
      <c r="B296" s="16" t="s">
        <v>614</v>
      </c>
      <c r="C296" s="16" t="s">
        <v>615</v>
      </c>
      <c r="D296" s="65">
        <v>2</v>
      </c>
      <c r="E296" s="17" t="s">
        <v>15</v>
      </c>
      <c r="F296" s="18"/>
      <c r="G296" s="18"/>
      <c r="H296" s="21"/>
    </row>
    <row r="297" spans="1:8" ht="27" customHeight="1">
      <c r="A297" s="35"/>
      <c r="B297" s="16" t="s">
        <v>614</v>
      </c>
      <c r="C297" s="16" t="s">
        <v>616</v>
      </c>
      <c r="D297" s="65">
        <v>1</v>
      </c>
      <c r="E297" s="17" t="s">
        <v>15</v>
      </c>
      <c r="F297" s="18"/>
      <c r="G297" s="18"/>
      <c r="H297" s="21"/>
    </row>
    <row r="298" spans="1:8" ht="27" customHeight="1">
      <c r="A298" s="35"/>
      <c r="B298" s="16" t="s">
        <v>614</v>
      </c>
      <c r="C298" s="16" t="s">
        <v>617</v>
      </c>
      <c r="D298" s="65">
        <v>4</v>
      </c>
      <c r="E298" s="17" t="s">
        <v>15</v>
      </c>
      <c r="F298" s="18"/>
      <c r="G298" s="18"/>
      <c r="H298" s="21"/>
    </row>
    <row r="299" spans="1:8" ht="27" customHeight="1">
      <c r="A299" s="35"/>
      <c r="B299" s="16" t="s">
        <v>614</v>
      </c>
      <c r="C299" s="16" t="s">
        <v>618</v>
      </c>
      <c r="D299" s="65">
        <v>1</v>
      </c>
      <c r="E299" s="17" t="s">
        <v>15</v>
      </c>
      <c r="F299" s="18"/>
      <c r="G299" s="18"/>
      <c r="H299" s="21"/>
    </row>
    <row r="300" spans="1:8" ht="27" customHeight="1">
      <c r="A300" s="35"/>
      <c r="B300" s="16" t="s">
        <v>614</v>
      </c>
      <c r="C300" s="16" t="s">
        <v>619</v>
      </c>
      <c r="D300" s="65">
        <v>1</v>
      </c>
      <c r="E300" s="17" t="s">
        <v>15</v>
      </c>
      <c r="F300" s="18"/>
      <c r="G300" s="18"/>
      <c r="H300" s="21"/>
    </row>
    <row r="301" spans="1:8" ht="27" customHeight="1">
      <c r="A301" s="35"/>
      <c r="B301" s="16" t="s">
        <v>614</v>
      </c>
      <c r="C301" s="16" t="s">
        <v>620</v>
      </c>
      <c r="D301" s="65">
        <v>5</v>
      </c>
      <c r="E301" s="17" t="s">
        <v>15</v>
      </c>
      <c r="F301" s="18"/>
      <c r="G301" s="18"/>
      <c r="H301" s="21"/>
    </row>
    <row r="302" spans="1:8" ht="27" customHeight="1">
      <c r="A302" s="35"/>
      <c r="B302" s="16"/>
      <c r="C302" s="16"/>
      <c r="D302" s="65"/>
      <c r="E302" s="17"/>
      <c r="F302" s="18"/>
      <c r="G302" s="18"/>
      <c r="H302" s="21"/>
    </row>
    <row r="303" spans="1:8" ht="27" customHeight="1">
      <c r="A303" s="15"/>
      <c r="B303" s="16" t="s">
        <v>365</v>
      </c>
      <c r="C303" s="16" t="s">
        <v>621</v>
      </c>
      <c r="D303" s="65">
        <v>5</v>
      </c>
      <c r="E303" s="17" t="s">
        <v>15</v>
      </c>
      <c r="F303" s="18"/>
      <c r="G303" s="18"/>
      <c r="H303" s="21"/>
    </row>
    <row r="304" spans="1:8" ht="27" customHeight="1">
      <c r="A304" s="15"/>
      <c r="B304" s="16" t="s">
        <v>365</v>
      </c>
      <c r="C304" s="16" t="s">
        <v>622</v>
      </c>
      <c r="D304" s="65">
        <v>5</v>
      </c>
      <c r="E304" s="17" t="s">
        <v>15</v>
      </c>
      <c r="F304" s="18"/>
      <c r="G304" s="18"/>
      <c r="H304" s="21"/>
    </row>
    <row r="305" spans="1:8" ht="27" customHeight="1">
      <c r="A305" s="35"/>
      <c r="B305" s="16" t="s">
        <v>365</v>
      </c>
      <c r="C305" s="16" t="s">
        <v>623</v>
      </c>
      <c r="D305" s="65">
        <v>1</v>
      </c>
      <c r="E305" s="17" t="s">
        <v>15</v>
      </c>
      <c r="F305" s="18"/>
      <c r="G305" s="18"/>
      <c r="H305" s="21"/>
    </row>
    <row r="306" spans="1:8" ht="27" customHeight="1">
      <c r="A306" s="15"/>
      <c r="B306" s="16" t="s">
        <v>365</v>
      </c>
      <c r="C306" s="16" t="s">
        <v>624</v>
      </c>
      <c r="D306" s="65">
        <v>22</v>
      </c>
      <c r="E306" s="17" t="s">
        <v>15</v>
      </c>
      <c r="F306" s="18"/>
      <c r="G306" s="18"/>
      <c r="H306" s="21"/>
    </row>
    <row r="307" spans="1:8" ht="27" customHeight="1">
      <c r="A307" s="15"/>
      <c r="B307" s="16" t="s">
        <v>365</v>
      </c>
      <c r="C307" s="16" t="s">
        <v>625</v>
      </c>
      <c r="D307" s="65">
        <v>15</v>
      </c>
      <c r="E307" s="17" t="s">
        <v>15</v>
      </c>
      <c r="F307" s="18"/>
      <c r="G307" s="18"/>
      <c r="H307" s="21"/>
    </row>
    <row r="308" spans="1:8" ht="27" customHeight="1">
      <c r="A308" s="15"/>
      <c r="B308" s="16" t="s">
        <v>365</v>
      </c>
      <c r="C308" s="16" t="s">
        <v>626</v>
      </c>
      <c r="D308" s="65">
        <v>12</v>
      </c>
      <c r="E308" s="17" t="s">
        <v>15</v>
      </c>
      <c r="F308" s="18"/>
      <c r="G308" s="18"/>
      <c r="H308" s="21"/>
    </row>
    <row r="309" spans="1:8" ht="27" customHeight="1">
      <c r="A309" s="15"/>
      <c r="B309" s="16" t="s">
        <v>365</v>
      </c>
      <c r="C309" s="16" t="s">
        <v>627</v>
      </c>
      <c r="D309" s="65">
        <v>1</v>
      </c>
      <c r="E309" s="17" t="s">
        <v>15</v>
      </c>
      <c r="F309" s="18"/>
      <c r="G309" s="18"/>
      <c r="H309" s="21"/>
    </row>
    <row r="310" spans="1:8" ht="27" customHeight="1">
      <c r="A310" s="15"/>
      <c r="B310" s="16" t="s">
        <v>365</v>
      </c>
      <c r="C310" s="16" t="s">
        <v>628</v>
      </c>
      <c r="D310" s="65">
        <v>1</v>
      </c>
      <c r="E310" s="17" t="s">
        <v>15</v>
      </c>
      <c r="F310" s="18"/>
      <c r="G310" s="18"/>
      <c r="H310" s="21"/>
    </row>
    <row r="311" spans="1:8" ht="27" customHeight="1">
      <c r="A311" s="15"/>
      <c r="B311" s="16" t="s">
        <v>365</v>
      </c>
      <c r="C311" s="16" t="s">
        <v>629</v>
      </c>
      <c r="D311" s="65">
        <v>1</v>
      </c>
      <c r="E311" s="17" t="s">
        <v>15</v>
      </c>
      <c r="F311" s="18"/>
      <c r="G311" s="18"/>
      <c r="H311" s="21"/>
    </row>
    <row r="312" spans="1:8" ht="27" customHeight="1">
      <c r="A312" s="15"/>
      <c r="B312" s="16" t="s">
        <v>365</v>
      </c>
      <c r="C312" s="16" t="s">
        <v>630</v>
      </c>
      <c r="D312" s="65">
        <v>1</v>
      </c>
      <c r="E312" s="17" t="s">
        <v>15</v>
      </c>
      <c r="F312" s="18"/>
      <c r="G312" s="18"/>
      <c r="H312" s="21"/>
    </row>
    <row r="313" spans="1:8" ht="27" customHeight="1">
      <c r="A313" s="35"/>
      <c r="B313" s="16"/>
      <c r="C313" s="16"/>
      <c r="D313" s="65"/>
      <c r="E313" s="17"/>
      <c r="F313" s="18"/>
      <c r="G313" s="18"/>
      <c r="H313" s="21"/>
    </row>
    <row r="314" spans="1:8" ht="27" customHeight="1">
      <c r="A314" s="15"/>
      <c r="B314" s="16" t="s">
        <v>235</v>
      </c>
      <c r="C314" s="16" t="s">
        <v>631</v>
      </c>
      <c r="D314" s="65">
        <v>1</v>
      </c>
      <c r="E314" s="17" t="s">
        <v>15</v>
      </c>
      <c r="F314" s="18"/>
      <c r="G314" s="18"/>
      <c r="H314" s="21"/>
    </row>
    <row r="315" spans="1:8" ht="27" customHeight="1">
      <c r="A315" s="35"/>
      <c r="B315" s="16" t="s">
        <v>235</v>
      </c>
      <c r="C315" s="16" t="s">
        <v>632</v>
      </c>
      <c r="D315" s="65">
        <v>3</v>
      </c>
      <c r="E315" s="17" t="s">
        <v>15</v>
      </c>
      <c r="F315" s="18"/>
      <c r="G315" s="18"/>
      <c r="H315" s="21"/>
    </row>
    <row r="316" spans="1:8" ht="27" customHeight="1">
      <c r="A316" s="35"/>
      <c r="B316" s="16" t="s">
        <v>235</v>
      </c>
      <c r="C316" s="16" t="s">
        <v>633</v>
      </c>
      <c r="D316" s="65">
        <v>1</v>
      </c>
      <c r="E316" s="17" t="s">
        <v>15</v>
      </c>
      <c r="F316" s="18"/>
      <c r="G316" s="18"/>
      <c r="H316" s="21"/>
    </row>
    <row r="317" spans="1:8" ht="27" customHeight="1">
      <c r="A317" s="35"/>
      <c r="B317" s="16" t="s">
        <v>237</v>
      </c>
      <c r="C317" s="16" t="s">
        <v>634</v>
      </c>
      <c r="D317" s="65">
        <v>2</v>
      </c>
      <c r="E317" s="17" t="s">
        <v>15</v>
      </c>
      <c r="F317" s="18"/>
      <c r="G317" s="18"/>
      <c r="H317" s="21"/>
    </row>
    <row r="318" spans="1:8" ht="27" customHeight="1">
      <c r="A318" s="35"/>
      <c r="B318" s="16" t="s">
        <v>237</v>
      </c>
      <c r="C318" s="16" t="s">
        <v>635</v>
      </c>
      <c r="D318" s="65">
        <v>1</v>
      </c>
      <c r="E318" s="17" t="s">
        <v>15</v>
      </c>
      <c r="F318" s="18"/>
      <c r="G318" s="18"/>
      <c r="H318" s="21"/>
    </row>
    <row r="319" spans="1:8" ht="27" customHeight="1">
      <c r="A319" s="35"/>
      <c r="B319" s="16" t="s">
        <v>237</v>
      </c>
      <c r="C319" s="16" t="s">
        <v>636</v>
      </c>
      <c r="D319" s="65">
        <v>1</v>
      </c>
      <c r="E319" s="17" t="s">
        <v>15</v>
      </c>
      <c r="F319" s="18"/>
      <c r="G319" s="18"/>
      <c r="H319" s="21"/>
    </row>
    <row r="320" spans="1:8" ht="27" customHeight="1">
      <c r="A320" s="35"/>
      <c r="B320" s="16" t="s">
        <v>237</v>
      </c>
      <c r="C320" s="16" t="s">
        <v>637</v>
      </c>
      <c r="D320" s="65">
        <v>1</v>
      </c>
      <c r="E320" s="17" t="s">
        <v>15</v>
      </c>
      <c r="F320" s="18"/>
      <c r="G320" s="18"/>
      <c r="H320" s="21"/>
    </row>
    <row r="321" spans="1:8" ht="27" customHeight="1">
      <c r="A321" s="35"/>
      <c r="B321" s="16" t="s">
        <v>237</v>
      </c>
      <c r="C321" s="16" t="s">
        <v>638</v>
      </c>
      <c r="D321" s="65">
        <v>1</v>
      </c>
      <c r="E321" s="17" t="s">
        <v>15</v>
      </c>
      <c r="F321" s="18"/>
      <c r="G321" s="18"/>
      <c r="H321" s="21"/>
    </row>
    <row r="322" spans="1:8" ht="27" customHeight="1">
      <c r="A322" s="35"/>
      <c r="B322" s="16" t="s">
        <v>237</v>
      </c>
      <c r="C322" s="16" t="s">
        <v>639</v>
      </c>
      <c r="D322" s="65">
        <v>3</v>
      </c>
      <c r="E322" s="17" t="s">
        <v>15</v>
      </c>
      <c r="F322" s="18"/>
      <c r="G322" s="18"/>
      <c r="H322" s="21"/>
    </row>
    <row r="323" spans="1:8" ht="27" customHeight="1">
      <c r="A323" s="35"/>
      <c r="B323" s="16" t="s">
        <v>237</v>
      </c>
      <c r="C323" s="16" t="s">
        <v>640</v>
      </c>
      <c r="D323" s="65">
        <v>2</v>
      </c>
      <c r="E323" s="17" t="s">
        <v>15</v>
      </c>
      <c r="F323" s="18"/>
      <c r="G323" s="18"/>
      <c r="H323" s="21"/>
    </row>
    <row r="324" spans="1:8" ht="27" customHeight="1">
      <c r="A324" s="35"/>
      <c r="B324" s="16" t="s">
        <v>238</v>
      </c>
      <c r="C324" s="16" t="s">
        <v>641</v>
      </c>
      <c r="D324" s="65">
        <v>1</v>
      </c>
      <c r="E324" s="17" t="s">
        <v>15</v>
      </c>
      <c r="F324" s="18"/>
      <c r="G324" s="18"/>
      <c r="H324" s="21"/>
    </row>
    <row r="325" spans="1:8" ht="27" customHeight="1">
      <c r="A325" s="35"/>
      <c r="B325" s="16" t="s">
        <v>238</v>
      </c>
      <c r="C325" s="16" t="s">
        <v>634</v>
      </c>
      <c r="D325" s="65">
        <v>1</v>
      </c>
      <c r="E325" s="17" t="s">
        <v>15</v>
      </c>
      <c r="F325" s="18"/>
      <c r="G325" s="18"/>
      <c r="H325" s="21"/>
    </row>
    <row r="326" spans="1:8" ht="27" customHeight="1">
      <c r="A326" s="35"/>
      <c r="B326" s="16" t="s">
        <v>238</v>
      </c>
      <c r="C326" s="16" t="s">
        <v>236</v>
      </c>
      <c r="D326" s="65">
        <v>1</v>
      </c>
      <c r="E326" s="17" t="s">
        <v>15</v>
      </c>
      <c r="F326" s="18"/>
      <c r="G326" s="18"/>
      <c r="H326" s="21"/>
    </row>
    <row r="327" spans="1:8" ht="27" customHeight="1">
      <c r="A327" s="35"/>
      <c r="B327" s="16" t="s">
        <v>238</v>
      </c>
      <c r="C327" s="16" t="s">
        <v>635</v>
      </c>
      <c r="D327" s="65">
        <v>1</v>
      </c>
      <c r="E327" s="17" t="s">
        <v>15</v>
      </c>
      <c r="F327" s="18"/>
      <c r="G327" s="18"/>
      <c r="H327" s="21"/>
    </row>
    <row r="328" spans="1:8" ht="27" customHeight="1">
      <c r="A328" s="35"/>
      <c r="B328" s="16" t="s">
        <v>238</v>
      </c>
      <c r="C328" s="16" t="s">
        <v>636</v>
      </c>
      <c r="D328" s="65">
        <v>1</v>
      </c>
      <c r="E328" s="17" t="s">
        <v>15</v>
      </c>
      <c r="F328" s="18"/>
      <c r="G328" s="18"/>
      <c r="H328" s="21"/>
    </row>
    <row r="329" spans="1:8" ht="27" customHeight="1">
      <c r="A329" s="35"/>
      <c r="B329" s="16" t="s">
        <v>238</v>
      </c>
      <c r="C329" s="16" t="s">
        <v>640</v>
      </c>
      <c r="D329" s="65">
        <v>2</v>
      </c>
      <c r="E329" s="17" t="s">
        <v>15</v>
      </c>
      <c r="F329" s="18"/>
      <c r="G329" s="18"/>
      <c r="H329" s="21"/>
    </row>
    <row r="330" spans="1:8" ht="27" customHeight="1">
      <c r="A330" s="35"/>
      <c r="B330" s="16"/>
      <c r="C330" s="16"/>
      <c r="D330" s="65"/>
      <c r="E330" s="17"/>
      <c r="F330" s="18"/>
      <c r="G330" s="18"/>
      <c r="H330" s="21"/>
    </row>
    <row r="331" spans="1:8" ht="27" customHeight="1">
      <c r="A331" s="15"/>
      <c r="B331" s="16" t="s">
        <v>294</v>
      </c>
      <c r="C331" s="16"/>
      <c r="D331" s="65">
        <v>8</v>
      </c>
      <c r="E331" s="17" t="s">
        <v>293</v>
      </c>
      <c r="F331" s="18"/>
      <c r="G331" s="18"/>
      <c r="H331" s="21"/>
    </row>
    <row r="332" spans="1:8" ht="27" customHeight="1">
      <c r="A332" s="35"/>
      <c r="B332" s="16" t="s">
        <v>361</v>
      </c>
      <c r="C332" s="38" t="s">
        <v>359</v>
      </c>
      <c r="D332" s="65">
        <v>4</v>
      </c>
      <c r="E332" s="17" t="s">
        <v>56</v>
      </c>
      <c r="F332" s="25"/>
      <c r="G332" s="18"/>
      <c r="H332" s="23"/>
    </row>
    <row r="333" spans="1:8" ht="27" customHeight="1">
      <c r="A333" s="15"/>
      <c r="B333" s="16" t="s">
        <v>156</v>
      </c>
      <c r="C333" s="16"/>
      <c r="D333" s="65">
        <v>1</v>
      </c>
      <c r="E333" s="17" t="s">
        <v>9</v>
      </c>
      <c r="F333" s="18"/>
      <c r="G333" s="18"/>
      <c r="H333" s="21"/>
    </row>
    <row r="334" spans="1:8" ht="27" customHeight="1">
      <c r="A334" s="35"/>
      <c r="B334" s="16" t="s">
        <v>767</v>
      </c>
      <c r="C334" s="16"/>
      <c r="D334" s="65"/>
      <c r="E334" s="17"/>
      <c r="F334" s="18"/>
      <c r="G334" s="18"/>
      <c r="H334" s="21"/>
    </row>
    <row r="335" spans="1:8" ht="27" customHeight="1">
      <c r="A335" s="31"/>
      <c r="B335" s="16" t="s">
        <v>163</v>
      </c>
      <c r="C335" s="16" t="s">
        <v>257</v>
      </c>
      <c r="D335" s="65">
        <f>SUM(D269:D271)</f>
        <v>88</v>
      </c>
      <c r="E335" s="17" t="s">
        <v>170</v>
      </c>
      <c r="F335" s="25"/>
      <c r="G335" s="18"/>
      <c r="H335" s="32"/>
    </row>
    <row r="336" spans="1:8" ht="27" customHeight="1">
      <c r="A336" s="31"/>
      <c r="B336" s="16" t="s">
        <v>164</v>
      </c>
      <c r="C336" s="16" t="s">
        <v>257</v>
      </c>
      <c r="D336" s="65">
        <f>SUM(D278:D281)</f>
        <v>318</v>
      </c>
      <c r="E336" s="17" t="s">
        <v>13</v>
      </c>
      <c r="F336" s="25"/>
      <c r="G336" s="18"/>
      <c r="H336" s="32"/>
    </row>
    <row r="337" spans="1:8" ht="27" customHeight="1">
      <c r="A337" s="15"/>
      <c r="B337" s="16" t="s">
        <v>252</v>
      </c>
      <c r="C337" s="16" t="s">
        <v>766</v>
      </c>
      <c r="D337" s="65">
        <v>1</v>
      </c>
      <c r="E337" s="17" t="s">
        <v>9</v>
      </c>
      <c r="F337" s="18"/>
      <c r="G337" s="18"/>
      <c r="H337" s="21"/>
    </row>
    <row r="338" spans="1:8" ht="27" customHeight="1">
      <c r="A338" s="35"/>
      <c r="B338" s="16"/>
      <c r="C338" s="16"/>
      <c r="D338" s="65"/>
      <c r="E338" s="17"/>
      <c r="F338" s="18"/>
      <c r="G338" s="18"/>
      <c r="H338" s="21"/>
    </row>
    <row r="339" spans="1:8" ht="27" customHeight="1">
      <c r="A339" s="35"/>
      <c r="B339" s="16"/>
      <c r="C339" s="16"/>
      <c r="D339" s="65"/>
      <c r="E339" s="17"/>
      <c r="F339" s="18"/>
      <c r="G339" s="18"/>
      <c r="H339" s="21"/>
    </row>
    <row r="340" spans="1:8" ht="27" customHeight="1">
      <c r="A340" s="15"/>
      <c r="B340" s="17" t="s">
        <v>12</v>
      </c>
      <c r="C340" s="16"/>
      <c r="D340" s="65"/>
      <c r="E340" s="17"/>
      <c r="F340" s="18"/>
      <c r="G340" s="18"/>
      <c r="H340" s="21"/>
    </row>
    <row r="341" spans="1:8" ht="27" customHeight="1">
      <c r="A341" s="15"/>
      <c r="B341" s="16"/>
      <c r="C341" s="16"/>
      <c r="D341" s="65"/>
      <c r="E341" s="17"/>
      <c r="F341" s="18"/>
      <c r="G341" s="18"/>
      <c r="H341" s="21"/>
    </row>
    <row r="342" spans="1:8" s="5" customFormat="1" ht="27" customHeight="1">
      <c r="A342" s="15">
        <f>A6</f>
        <v>4</v>
      </c>
      <c r="B342" s="16" t="str">
        <f>B6</f>
        <v>換気設備</v>
      </c>
      <c r="C342" s="16"/>
      <c r="D342" s="71"/>
      <c r="E342" s="17"/>
      <c r="F342" s="18"/>
      <c r="G342" s="18"/>
      <c r="H342" s="21"/>
    </row>
    <row r="343" spans="1:8" ht="27" customHeight="1">
      <c r="A343" s="15" t="s">
        <v>42</v>
      </c>
      <c r="B343" s="16" t="s">
        <v>44</v>
      </c>
      <c r="C343" s="16" t="s">
        <v>527</v>
      </c>
      <c r="D343" s="65">
        <v>1</v>
      </c>
      <c r="E343" s="17" t="s">
        <v>48</v>
      </c>
      <c r="F343" s="18"/>
      <c r="G343" s="18"/>
      <c r="H343" s="19"/>
    </row>
    <row r="344" spans="1:8" ht="27" customHeight="1">
      <c r="A344" s="15"/>
      <c r="B344" s="24"/>
      <c r="C344" s="38" t="s">
        <v>528</v>
      </c>
      <c r="D344" s="65"/>
      <c r="E344" s="17"/>
      <c r="F344" s="25"/>
      <c r="G344" s="18"/>
      <c r="H344" s="23"/>
    </row>
    <row r="345" spans="1:8" ht="27" customHeight="1">
      <c r="A345" s="35"/>
      <c r="B345" s="24"/>
      <c r="C345" s="38" t="s">
        <v>534</v>
      </c>
      <c r="D345" s="65"/>
      <c r="E345" s="17"/>
      <c r="F345" s="25"/>
      <c r="G345" s="18"/>
      <c r="H345" s="23"/>
    </row>
    <row r="346" spans="1:8" ht="27" customHeight="1">
      <c r="A346" s="15"/>
      <c r="B346" s="24"/>
      <c r="C346" s="74" t="s">
        <v>535</v>
      </c>
      <c r="D346" s="65"/>
      <c r="E346" s="17"/>
      <c r="F346" s="25"/>
      <c r="G346" s="18"/>
      <c r="H346" s="23"/>
    </row>
    <row r="347" spans="1:8" ht="27" customHeight="1">
      <c r="A347" s="35"/>
      <c r="B347" s="24"/>
      <c r="C347" s="16"/>
      <c r="D347" s="65"/>
      <c r="E347" s="17"/>
      <c r="F347" s="25"/>
      <c r="G347" s="18"/>
      <c r="H347" s="23"/>
    </row>
    <row r="348" spans="1:8" ht="27" customHeight="1">
      <c r="A348" s="15" t="s">
        <v>215</v>
      </c>
      <c r="B348" s="16" t="s">
        <v>44</v>
      </c>
      <c r="C348" s="16" t="s">
        <v>527</v>
      </c>
      <c r="D348" s="65">
        <v>4</v>
      </c>
      <c r="E348" s="17" t="s">
        <v>19</v>
      </c>
      <c r="F348" s="18"/>
      <c r="G348" s="18"/>
      <c r="H348" s="19"/>
    </row>
    <row r="349" spans="1:8" ht="27" customHeight="1">
      <c r="A349" s="15"/>
      <c r="B349" s="24"/>
      <c r="C349" s="38" t="s">
        <v>529</v>
      </c>
      <c r="D349" s="65"/>
      <c r="E349" s="17"/>
      <c r="F349" s="25"/>
      <c r="G349" s="18"/>
      <c r="H349" s="23"/>
    </row>
    <row r="350" spans="1:8" ht="27" customHeight="1">
      <c r="A350" s="35"/>
      <c r="B350" s="24"/>
      <c r="C350" s="38" t="s">
        <v>534</v>
      </c>
      <c r="D350" s="65"/>
      <c r="E350" s="17"/>
      <c r="F350" s="25"/>
      <c r="G350" s="18"/>
      <c r="H350" s="23"/>
    </row>
    <row r="351" spans="1:8" ht="27" customHeight="1">
      <c r="A351" s="35"/>
      <c r="B351" s="24"/>
      <c r="C351" s="74" t="s">
        <v>535</v>
      </c>
      <c r="D351" s="65"/>
      <c r="E351" s="17"/>
      <c r="F351" s="25"/>
      <c r="G351" s="18"/>
      <c r="H351" s="23"/>
    </row>
    <row r="352" spans="1:8" ht="27" customHeight="1">
      <c r="A352" s="15"/>
      <c r="B352" s="24"/>
      <c r="C352" s="38"/>
      <c r="D352" s="65"/>
      <c r="E352" s="17"/>
      <c r="F352" s="25"/>
      <c r="G352" s="18"/>
      <c r="H352" s="23"/>
    </row>
    <row r="353" spans="1:8" ht="27" customHeight="1">
      <c r="A353" s="15" t="s">
        <v>216</v>
      </c>
      <c r="B353" s="16" t="s">
        <v>44</v>
      </c>
      <c r="C353" s="16" t="s">
        <v>527</v>
      </c>
      <c r="D353" s="65">
        <v>9</v>
      </c>
      <c r="E353" s="17" t="s">
        <v>19</v>
      </c>
      <c r="F353" s="18"/>
      <c r="G353" s="18"/>
      <c r="H353" s="19"/>
    </row>
    <row r="354" spans="1:8" ht="27" customHeight="1">
      <c r="A354" s="15"/>
      <c r="B354" s="24"/>
      <c r="C354" s="38" t="s">
        <v>530</v>
      </c>
      <c r="D354" s="65"/>
      <c r="E354" s="17"/>
      <c r="F354" s="25"/>
      <c r="G354" s="18"/>
      <c r="H354" s="23"/>
    </row>
    <row r="355" spans="1:8" ht="27" customHeight="1">
      <c r="A355" s="35"/>
      <c r="B355" s="24"/>
      <c r="C355" s="38" t="s">
        <v>534</v>
      </c>
      <c r="D355" s="65"/>
      <c r="E355" s="17"/>
      <c r="F355" s="25"/>
      <c r="G355" s="18"/>
      <c r="H355" s="23"/>
    </row>
    <row r="356" spans="1:8" ht="27" customHeight="1">
      <c r="A356" s="15"/>
      <c r="B356" s="24"/>
      <c r="C356" s="74" t="s">
        <v>535</v>
      </c>
      <c r="D356" s="65"/>
      <c r="E356" s="17"/>
      <c r="F356" s="25"/>
      <c r="G356" s="18"/>
      <c r="H356" s="23"/>
    </row>
    <row r="357" spans="1:8" ht="27" customHeight="1">
      <c r="A357" s="35"/>
      <c r="B357" s="24"/>
      <c r="C357" s="16"/>
      <c r="D357" s="65"/>
      <c r="E357" s="17"/>
      <c r="F357" s="25"/>
      <c r="G357" s="18"/>
      <c r="H357" s="23"/>
    </row>
    <row r="358" spans="1:8" ht="27" customHeight="1">
      <c r="A358" s="15" t="s">
        <v>217</v>
      </c>
      <c r="B358" s="16" t="s">
        <v>44</v>
      </c>
      <c r="C358" s="16" t="s">
        <v>527</v>
      </c>
      <c r="D358" s="65">
        <v>2</v>
      </c>
      <c r="E358" s="17" t="s">
        <v>19</v>
      </c>
      <c r="F358" s="18"/>
      <c r="G358" s="18"/>
      <c r="H358" s="19"/>
    </row>
    <row r="359" spans="1:8" ht="27" customHeight="1">
      <c r="A359" s="15"/>
      <c r="B359" s="24"/>
      <c r="C359" s="38" t="s">
        <v>532</v>
      </c>
      <c r="D359" s="65"/>
      <c r="E359" s="17"/>
      <c r="F359" s="25"/>
      <c r="G359" s="18"/>
      <c r="H359" s="23"/>
    </row>
    <row r="360" spans="1:8" ht="27" customHeight="1">
      <c r="A360" s="35"/>
      <c r="B360" s="24"/>
      <c r="C360" s="38" t="s">
        <v>534</v>
      </c>
      <c r="D360" s="65"/>
      <c r="E360" s="17"/>
      <c r="F360" s="25"/>
      <c r="G360" s="18"/>
      <c r="H360" s="23"/>
    </row>
    <row r="361" spans="1:8" ht="27" customHeight="1">
      <c r="A361" s="35"/>
      <c r="B361" s="24"/>
      <c r="C361" s="74" t="s">
        <v>535</v>
      </c>
      <c r="D361" s="65"/>
      <c r="E361" s="17"/>
      <c r="F361" s="25"/>
      <c r="G361" s="18"/>
      <c r="H361" s="23"/>
    </row>
    <row r="362" spans="1:8" ht="27" customHeight="1">
      <c r="A362" s="15"/>
      <c r="B362" s="24"/>
      <c r="C362" s="16"/>
      <c r="D362" s="65"/>
      <c r="E362" s="17"/>
      <c r="F362" s="25"/>
      <c r="G362" s="18"/>
      <c r="H362" s="23"/>
    </row>
    <row r="363" spans="1:8" ht="27" customHeight="1">
      <c r="A363" s="15" t="s">
        <v>219</v>
      </c>
      <c r="B363" s="16" t="s">
        <v>44</v>
      </c>
      <c r="C363" s="16" t="s">
        <v>527</v>
      </c>
      <c r="D363" s="65">
        <v>16</v>
      </c>
      <c r="E363" s="17" t="s">
        <v>19</v>
      </c>
      <c r="F363" s="18"/>
      <c r="G363" s="18"/>
      <c r="H363" s="19"/>
    </row>
    <row r="364" spans="1:8" ht="27" customHeight="1">
      <c r="A364" s="15"/>
      <c r="B364" s="24"/>
      <c r="C364" s="38" t="s">
        <v>531</v>
      </c>
      <c r="D364" s="65"/>
      <c r="E364" s="17"/>
      <c r="F364" s="25"/>
      <c r="G364" s="18"/>
      <c r="H364" s="23"/>
    </row>
    <row r="365" spans="1:8" ht="27" customHeight="1">
      <c r="A365" s="35"/>
      <c r="B365" s="24"/>
      <c r="C365" s="38" t="s">
        <v>534</v>
      </c>
      <c r="D365" s="65"/>
      <c r="E365" s="17"/>
      <c r="F365" s="25"/>
      <c r="G365" s="18"/>
      <c r="H365" s="23"/>
    </row>
    <row r="366" spans="1:8" ht="27" customHeight="1">
      <c r="A366" s="15"/>
      <c r="B366" s="24"/>
      <c r="C366" s="74" t="s">
        <v>535</v>
      </c>
      <c r="D366" s="65"/>
      <c r="E366" s="17"/>
      <c r="F366" s="25"/>
      <c r="G366" s="18"/>
      <c r="H366" s="23"/>
    </row>
    <row r="367" spans="1:8" ht="27" customHeight="1">
      <c r="A367" s="35"/>
      <c r="B367" s="24"/>
      <c r="C367" s="16"/>
      <c r="D367" s="65"/>
      <c r="E367" s="17"/>
      <c r="F367" s="25"/>
      <c r="G367" s="18"/>
      <c r="H367" s="23"/>
    </row>
    <row r="368" spans="1:8" ht="27" customHeight="1">
      <c r="A368" s="15" t="s">
        <v>533</v>
      </c>
      <c r="B368" s="16" t="s">
        <v>44</v>
      </c>
      <c r="C368" s="16" t="s">
        <v>43</v>
      </c>
      <c r="D368" s="65">
        <v>2</v>
      </c>
      <c r="E368" s="17" t="s">
        <v>19</v>
      </c>
      <c r="F368" s="18"/>
      <c r="G368" s="18"/>
      <c r="H368" s="23"/>
    </row>
    <row r="369" spans="1:8" ht="27" customHeight="1">
      <c r="A369" s="15"/>
      <c r="B369" s="24"/>
      <c r="C369" s="38" t="s">
        <v>537</v>
      </c>
      <c r="D369" s="65"/>
      <c r="E369" s="17"/>
      <c r="F369" s="25"/>
      <c r="G369" s="18"/>
      <c r="H369" s="23"/>
    </row>
    <row r="370" spans="1:8" ht="27" customHeight="1">
      <c r="A370" s="15"/>
      <c r="B370" s="24"/>
      <c r="C370" s="38" t="s">
        <v>538</v>
      </c>
      <c r="D370" s="65"/>
      <c r="E370" s="17"/>
      <c r="F370" s="25"/>
      <c r="G370" s="18"/>
      <c r="H370" s="23"/>
    </row>
    <row r="371" spans="1:8" ht="27" customHeight="1">
      <c r="A371" s="35"/>
      <c r="B371" s="24"/>
      <c r="C371" s="74" t="s">
        <v>535</v>
      </c>
      <c r="D371" s="65"/>
      <c r="E371" s="17"/>
      <c r="F371" s="25"/>
      <c r="G371" s="18"/>
      <c r="H371" s="23"/>
    </row>
    <row r="372" spans="1:8" ht="27" customHeight="1">
      <c r="A372" s="35"/>
      <c r="B372" s="24"/>
      <c r="C372" s="38"/>
      <c r="D372" s="65"/>
      <c r="E372" s="17"/>
      <c r="F372" s="25"/>
      <c r="G372" s="18"/>
      <c r="H372" s="23"/>
    </row>
    <row r="373" spans="1:8" ht="27" customHeight="1">
      <c r="A373" s="15" t="s">
        <v>536</v>
      </c>
      <c r="B373" s="16" t="s">
        <v>44</v>
      </c>
      <c r="C373" s="16" t="s">
        <v>43</v>
      </c>
      <c r="D373" s="65">
        <v>18</v>
      </c>
      <c r="E373" s="17" t="s">
        <v>19</v>
      </c>
      <c r="F373" s="18"/>
      <c r="G373" s="18"/>
      <c r="H373" s="23"/>
    </row>
    <row r="374" spans="1:8" ht="27" customHeight="1">
      <c r="A374" s="15"/>
      <c r="B374" s="24"/>
      <c r="C374" s="38" t="s">
        <v>539</v>
      </c>
      <c r="D374" s="65"/>
      <c r="E374" s="17"/>
      <c r="F374" s="25"/>
      <c r="G374" s="18"/>
      <c r="H374" s="23"/>
    </row>
    <row r="375" spans="1:8" ht="27" customHeight="1">
      <c r="A375" s="15"/>
      <c r="B375" s="24"/>
      <c r="C375" s="38" t="s">
        <v>218</v>
      </c>
      <c r="D375" s="65"/>
      <c r="E375" s="17"/>
      <c r="F375" s="25"/>
      <c r="G375" s="18"/>
      <c r="H375" s="23"/>
    </row>
    <row r="376" spans="1:8" ht="27" customHeight="1">
      <c r="A376" s="35"/>
      <c r="B376" s="24"/>
      <c r="C376" s="74" t="s">
        <v>535</v>
      </c>
      <c r="D376" s="65"/>
      <c r="E376" s="17"/>
      <c r="F376" s="25"/>
      <c r="G376" s="18"/>
      <c r="H376" s="23"/>
    </row>
    <row r="377" spans="1:8" ht="27" customHeight="1">
      <c r="A377" s="35"/>
      <c r="B377" s="24"/>
      <c r="C377" s="38"/>
      <c r="D377" s="65"/>
      <c r="E377" s="17"/>
      <c r="F377" s="25"/>
      <c r="G377" s="18"/>
      <c r="H377" s="23"/>
    </row>
    <row r="378" spans="1:8" ht="27" customHeight="1">
      <c r="A378" s="15" t="s">
        <v>45</v>
      </c>
      <c r="B378" s="16" t="s">
        <v>46</v>
      </c>
      <c r="C378" s="16" t="s">
        <v>52</v>
      </c>
      <c r="D378" s="65">
        <v>3</v>
      </c>
      <c r="E378" s="17" t="s">
        <v>48</v>
      </c>
      <c r="F378" s="18"/>
      <c r="G378" s="18"/>
      <c r="H378" s="21"/>
    </row>
    <row r="379" spans="1:8" ht="27" customHeight="1">
      <c r="A379" s="15"/>
      <c r="B379" s="24"/>
      <c r="C379" s="38" t="s">
        <v>540</v>
      </c>
      <c r="D379" s="65"/>
      <c r="E379" s="17"/>
      <c r="F379" s="25"/>
      <c r="G379" s="18"/>
      <c r="H379" s="23"/>
    </row>
    <row r="380" spans="1:8" ht="27" customHeight="1">
      <c r="A380" s="15"/>
      <c r="B380" s="24"/>
      <c r="C380" s="38" t="s">
        <v>541</v>
      </c>
      <c r="D380" s="65"/>
      <c r="E380" s="17"/>
      <c r="F380" s="25"/>
      <c r="G380" s="18"/>
      <c r="H380" s="23"/>
    </row>
    <row r="381" spans="1:8" ht="27" customHeight="1">
      <c r="A381" s="35"/>
      <c r="B381" s="24"/>
      <c r="C381" s="16"/>
      <c r="D381" s="65"/>
      <c r="E381" s="17"/>
      <c r="F381" s="25"/>
      <c r="G381" s="18"/>
      <c r="H381" s="23"/>
    </row>
    <row r="382" spans="1:8" ht="27" customHeight="1">
      <c r="A382" s="15" t="s">
        <v>49</v>
      </c>
      <c r="B382" s="16" t="s">
        <v>46</v>
      </c>
      <c r="C382" s="16" t="s">
        <v>47</v>
      </c>
      <c r="D382" s="65">
        <v>1</v>
      </c>
      <c r="E382" s="17" t="s">
        <v>48</v>
      </c>
      <c r="F382" s="18"/>
      <c r="G382" s="18"/>
      <c r="H382" s="21"/>
    </row>
    <row r="383" spans="1:8" ht="27" customHeight="1">
      <c r="A383" s="15"/>
      <c r="B383" s="24"/>
      <c r="C383" s="38" t="s">
        <v>542</v>
      </c>
      <c r="D383" s="65"/>
      <c r="E383" s="17"/>
      <c r="F383" s="25"/>
      <c r="G383" s="18"/>
      <c r="H383" s="23"/>
    </row>
    <row r="384" spans="1:8" ht="27" customHeight="1">
      <c r="A384" s="15"/>
      <c r="B384" s="24"/>
      <c r="C384" s="38" t="s">
        <v>543</v>
      </c>
      <c r="D384" s="65"/>
      <c r="E384" s="17"/>
      <c r="F384" s="25"/>
      <c r="G384" s="18"/>
      <c r="H384" s="23"/>
    </row>
    <row r="385" spans="1:8" ht="27" customHeight="1">
      <c r="A385" s="15"/>
      <c r="B385" s="24"/>
      <c r="C385" s="38" t="s">
        <v>541</v>
      </c>
      <c r="D385" s="65"/>
      <c r="E385" s="17"/>
      <c r="F385" s="25"/>
      <c r="G385" s="18"/>
      <c r="H385" s="23"/>
    </row>
    <row r="386" spans="1:8" ht="27" customHeight="1">
      <c r="A386" s="35"/>
      <c r="B386" s="16"/>
      <c r="C386" s="16"/>
      <c r="D386" s="65"/>
      <c r="E386" s="17"/>
      <c r="F386" s="18"/>
      <c r="G386" s="18"/>
      <c r="H386" s="21"/>
    </row>
    <row r="387" spans="1:8" ht="27" customHeight="1">
      <c r="A387" s="15" t="s">
        <v>50</v>
      </c>
      <c r="B387" s="16" t="s">
        <v>46</v>
      </c>
      <c r="C387" s="16" t="s">
        <v>47</v>
      </c>
      <c r="D387" s="65">
        <v>37</v>
      </c>
      <c r="E387" s="17" t="s">
        <v>19</v>
      </c>
      <c r="F387" s="18"/>
      <c r="G387" s="18"/>
      <c r="H387" s="21"/>
    </row>
    <row r="388" spans="1:8" ht="27" customHeight="1">
      <c r="A388" s="15"/>
      <c r="B388" s="24"/>
      <c r="C388" s="38" t="s">
        <v>544</v>
      </c>
      <c r="D388" s="65"/>
      <c r="E388" s="17"/>
      <c r="F388" s="25"/>
      <c r="G388" s="18"/>
      <c r="H388" s="23"/>
    </row>
    <row r="389" spans="1:8" ht="27" customHeight="1">
      <c r="A389" s="15"/>
      <c r="B389" s="24"/>
      <c r="C389" s="38" t="s">
        <v>543</v>
      </c>
      <c r="D389" s="65"/>
      <c r="E389" s="17"/>
      <c r="F389" s="25"/>
      <c r="G389" s="18"/>
      <c r="H389" s="23"/>
    </row>
    <row r="390" spans="1:8" ht="27" customHeight="1">
      <c r="A390" s="15"/>
      <c r="B390" s="24"/>
      <c r="C390" s="38" t="s">
        <v>220</v>
      </c>
      <c r="D390" s="65"/>
      <c r="E390" s="17"/>
      <c r="F390" s="25"/>
      <c r="G390" s="18"/>
      <c r="H390" s="23"/>
    </row>
    <row r="391" spans="1:8" ht="27" customHeight="1">
      <c r="A391" s="15"/>
      <c r="B391" s="24"/>
      <c r="C391" s="38"/>
      <c r="D391" s="65"/>
      <c r="E391" s="17"/>
      <c r="F391" s="25"/>
      <c r="G391" s="18"/>
      <c r="H391" s="23"/>
    </row>
    <row r="392" spans="1:8" ht="27" customHeight="1">
      <c r="A392" s="15" t="s">
        <v>51</v>
      </c>
      <c r="B392" s="16" t="s">
        <v>46</v>
      </c>
      <c r="C392" s="16" t="s">
        <v>47</v>
      </c>
      <c r="D392" s="65">
        <v>6</v>
      </c>
      <c r="E392" s="17" t="s">
        <v>48</v>
      </c>
      <c r="F392" s="18"/>
      <c r="G392" s="18"/>
      <c r="H392" s="21"/>
    </row>
    <row r="393" spans="1:8" ht="27" customHeight="1">
      <c r="A393" s="15"/>
      <c r="B393" s="24"/>
      <c r="C393" s="38" t="s">
        <v>545</v>
      </c>
      <c r="D393" s="65"/>
      <c r="E393" s="17"/>
      <c r="F393" s="25"/>
      <c r="G393" s="18"/>
      <c r="H393" s="23"/>
    </row>
    <row r="394" spans="1:8" ht="27" customHeight="1">
      <c r="A394" s="15"/>
      <c r="B394" s="24"/>
      <c r="C394" s="38"/>
      <c r="D394" s="65"/>
      <c r="E394" s="17"/>
      <c r="F394" s="25"/>
      <c r="G394" s="18"/>
      <c r="H394" s="23"/>
    </row>
    <row r="395" spans="1:8" ht="27" customHeight="1">
      <c r="A395" s="15" t="s">
        <v>546</v>
      </c>
      <c r="B395" s="24" t="s">
        <v>547</v>
      </c>
      <c r="C395" s="38" t="s">
        <v>548</v>
      </c>
      <c r="D395" s="65">
        <v>1</v>
      </c>
      <c r="E395" s="17" t="s">
        <v>19</v>
      </c>
      <c r="F395" s="18"/>
      <c r="G395" s="18"/>
      <c r="H395" s="23"/>
    </row>
    <row r="396" spans="1:8" ht="27" customHeight="1">
      <c r="A396" s="15"/>
      <c r="B396" s="38"/>
      <c r="C396" s="38" t="s">
        <v>549</v>
      </c>
      <c r="D396" s="65"/>
      <c r="E396" s="17"/>
      <c r="F396" s="25"/>
      <c r="G396" s="18"/>
      <c r="H396" s="23"/>
    </row>
    <row r="397" spans="1:8" ht="27" customHeight="1">
      <c r="A397" s="35"/>
      <c r="B397" s="24"/>
      <c r="C397" s="38" t="s">
        <v>551</v>
      </c>
      <c r="D397" s="65"/>
      <c r="E397" s="17"/>
      <c r="F397" s="25"/>
      <c r="G397" s="18"/>
      <c r="H397" s="23"/>
    </row>
    <row r="398" spans="1:8" ht="27" customHeight="1">
      <c r="A398" s="15"/>
      <c r="B398" s="24"/>
      <c r="C398" s="38" t="s">
        <v>550</v>
      </c>
      <c r="D398" s="65"/>
      <c r="E398" s="17"/>
      <c r="F398" s="25"/>
      <c r="G398" s="18"/>
      <c r="H398" s="19"/>
    </row>
    <row r="399" spans="1:8" ht="27" customHeight="1">
      <c r="A399" s="15" t="s">
        <v>552</v>
      </c>
      <c r="B399" s="24" t="s">
        <v>547</v>
      </c>
      <c r="C399" s="38" t="s">
        <v>553</v>
      </c>
      <c r="D399" s="65">
        <v>1</v>
      </c>
      <c r="E399" s="17" t="s">
        <v>19</v>
      </c>
      <c r="F399" s="18"/>
      <c r="G399" s="18"/>
      <c r="H399" s="21"/>
    </row>
    <row r="400" spans="1:8" ht="27" customHeight="1">
      <c r="A400" s="15"/>
      <c r="B400" s="38"/>
      <c r="C400" s="38" t="s">
        <v>554</v>
      </c>
      <c r="D400" s="65"/>
      <c r="E400" s="17"/>
      <c r="F400" s="25"/>
      <c r="G400" s="18"/>
      <c r="H400" s="23"/>
    </row>
    <row r="401" spans="1:8" ht="27" customHeight="1">
      <c r="A401" s="15"/>
      <c r="B401" s="38"/>
      <c r="C401" s="38" t="s">
        <v>555</v>
      </c>
      <c r="D401" s="65"/>
      <c r="E401" s="17"/>
      <c r="F401" s="25"/>
      <c r="G401" s="18"/>
      <c r="H401" s="23"/>
    </row>
    <row r="402" spans="1:8" ht="27" customHeight="1">
      <c r="A402" s="35"/>
      <c r="B402" s="24"/>
      <c r="C402" s="38" t="s">
        <v>556</v>
      </c>
      <c r="D402" s="65"/>
      <c r="E402" s="17"/>
      <c r="F402" s="25"/>
      <c r="G402" s="18"/>
      <c r="H402" s="23"/>
    </row>
    <row r="403" spans="1:8" ht="27" customHeight="1">
      <c r="A403" s="35"/>
      <c r="B403" s="24"/>
      <c r="C403" s="38"/>
      <c r="D403" s="65"/>
      <c r="E403" s="17"/>
      <c r="F403" s="25"/>
      <c r="G403" s="18"/>
      <c r="H403" s="23"/>
    </row>
    <row r="404" spans="1:8" ht="27" customHeight="1">
      <c r="A404" s="15" t="s">
        <v>557</v>
      </c>
      <c r="B404" s="24" t="s">
        <v>558</v>
      </c>
      <c r="C404" s="38" t="s">
        <v>559</v>
      </c>
      <c r="D404" s="65">
        <v>1</v>
      </c>
      <c r="E404" s="17" t="s">
        <v>19</v>
      </c>
      <c r="F404" s="18"/>
      <c r="G404" s="18"/>
      <c r="H404" s="23"/>
    </row>
    <row r="405" spans="1:8" ht="27" customHeight="1">
      <c r="A405" s="15"/>
      <c r="B405" s="38"/>
      <c r="C405" s="38" t="s">
        <v>560</v>
      </c>
      <c r="D405" s="65"/>
      <c r="E405" s="17"/>
      <c r="F405" s="25"/>
      <c r="G405" s="18"/>
      <c r="H405" s="23"/>
    </row>
    <row r="406" spans="1:8" ht="27" customHeight="1">
      <c r="A406" s="35"/>
      <c r="B406" s="24"/>
      <c r="C406" s="38" t="s">
        <v>573</v>
      </c>
      <c r="D406" s="65"/>
      <c r="E406" s="17"/>
      <c r="F406" s="25"/>
      <c r="G406" s="18"/>
      <c r="H406" s="23"/>
    </row>
    <row r="407" spans="1:8" ht="27" customHeight="1">
      <c r="A407" s="15"/>
      <c r="B407" s="24"/>
      <c r="C407" s="38" t="s">
        <v>561</v>
      </c>
      <c r="D407" s="65"/>
      <c r="E407" s="17"/>
      <c r="F407" s="25"/>
      <c r="G407" s="18"/>
      <c r="H407" s="19"/>
    </row>
    <row r="408" spans="1:8" ht="27" customHeight="1">
      <c r="A408" s="15"/>
      <c r="B408" s="24"/>
      <c r="C408" s="16"/>
      <c r="D408" s="65"/>
      <c r="E408" s="17"/>
      <c r="F408" s="25"/>
      <c r="G408" s="18"/>
      <c r="H408" s="19"/>
    </row>
    <row r="409" spans="1:8" ht="27" customHeight="1">
      <c r="A409" s="15" t="s">
        <v>562</v>
      </c>
      <c r="B409" s="24" t="s">
        <v>547</v>
      </c>
      <c r="C409" s="38" t="s">
        <v>563</v>
      </c>
      <c r="D409" s="65">
        <v>1</v>
      </c>
      <c r="E409" s="17" t="s">
        <v>19</v>
      </c>
      <c r="F409" s="18"/>
      <c r="G409" s="18"/>
      <c r="H409" s="23"/>
    </row>
    <row r="410" spans="1:8" ht="27" customHeight="1">
      <c r="A410" s="15"/>
      <c r="B410" s="38"/>
      <c r="C410" s="38" t="s">
        <v>564</v>
      </c>
      <c r="D410" s="65"/>
      <c r="E410" s="17"/>
      <c r="F410" s="25"/>
      <c r="G410" s="18"/>
      <c r="H410" s="23"/>
    </row>
    <row r="411" spans="1:8" ht="27" customHeight="1">
      <c r="A411" s="35"/>
      <c r="B411" s="24"/>
      <c r="C411" s="38" t="s">
        <v>565</v>
      </c>
      <c r="D411" s="65"/>
      <c r="E411" s="17"/>
      <c r="F411" s="25"/>
      <c r="G411" s="18"/>
      <c r="H411" s="23"/>
    </row>
    <row r="412" spans="1:8" ht="27" customHeight="1">
      <c r="A412" s="15"/>
      <c r="B412" s="24"/>
      <c r="C412" s="38" t="s">
        <v>550</v>
      </c>
      <c r="D412" s="65"/>
      <c r="E412" s="17"/>
      <c r="F412" s="25"/>
      <c r="G412" s="18"/>
      <c r="H412" s="19"/>
    </row>
    <row r="413" spans="1:8" ht="27" customHeight="1">
      <c r="A413" s="15"/>
      <c r="B413" s="16"/>
      <c r="C413" s="16"/>
      <c r="D413" s="65"/>
      <c r="E413" s="17"/>
      <c r="F413" s="18"/>
      <c r="G413" s="18"/>
      <c r="H413" s="21"/>
    </row>
    <row r="414" spans="1:8" ht="27" customHeight="1">
      <c r="A414" s="15" t="s">
        <v>566</v>
      </c>
      <c r="B414" s="24" t="s">
        <v>547</v>
      </c>
      <c r="C414" s="38" t="s">
        <v>563</v>
      </c>
      <c r="D414" s="65">
        <v>1</v>
      </c>
      <c r="E414" s="17" t="s">
        <v>19</v>
      </c>
      <c r="F414" s="18"/>
      <c r="G414" s="18"/>
      <c r="H414" s="23"/>
    </row>
    <row r="415" spans="1:8" ht="27" customHeight="1">
      <c r="A415" s="15"/>
      <c r="B415" s="38"/>
      <c r="C415" s="38" t="s">
        <v>567</v>
      </c>
      <c r="D415" s="65"/>
      <c r="E415" s="17"/>
      <c r="F415" s="25"/>
      <c r="G415" s="18"/>
      <c r="H415" s="23"/>
    </row>
    <row r="416" spans="1:8" ht="27" customHeight="1">
      <c r="A416" s="35"/>
      <c r="B416" s="24"/>
      <c r="C416" s="38" t="s">
        <v>568</v>
      </c>
      <c r="D416" s="65"/>
      <c r="E416" s="17"/>
      <c r="F416" s="25"/>
      <c r="G416" s="18"/>
      <c r="H416" s="23"/>
    </row>
    <row r="417" spans="1:8" ht="27" customHeight="1">
      <c r="A417" s="15"/>
      <c r="B417" s="24"/>
      <c r="C417" s="38" t="s">
        <v>550</v>
      </c>
      <c r="D417" s="65"/>
      <c r="E417" s="17"/>
      <c r="F417" s="25"/>
      <c r="G417" s="18"/>
      <c r="H417" s="19"/>
    </row>
    <row r="418" spans="1:8" ht="27" customHeight="1">
      <c r="A418" s="15" t="s">
        <v>569</v>
      </c>
      <c r="B418" s="24" t="s">
        <v>547</v>
      </c>
      <c r="C418" s="38" t="s">
        <v>570</v>
      </c>
      <c r="D418" s="65">
        <v>1</v>
      </c>
      <c r="E418" s="17" t="s">
        <v>19</v>
      </c>
      <c r="F418" s="18"/>
      <c r="G418" s="18"/>
      <c r="H418" s="23"/>
    </row>
    <row r="419" spans="1:8" ht="27" customHeight="1">
      <c r="A419" s="15"/>
      <c r="B419" s="38"/>
      <c r="C419" s="38" t="s">
        <v>571</v>
      </c>
      <c r="D419" s="65"/>
      <c r="E419" s="17"/>
      <c r="F419" s="25"/>
      <c r="G419" s="18"/>
      <c r="H419" s="23"/>
    </row>
    <row r="420" spans="1:8" ht="27" customHeight="1">
      <c r="A420" s="35"/>
      <c r="B420" s="24"/>
      <c r="C420" s="38" t="s">
        <v>572</v>
      </c>
      <c r="D420" s="65"/>
      <c r="E420" s="17"/>
      <c r="F420" s="25"/>
      <c r="G420" s="18"/>
      <c r="H420" s="23"/>
    </row>
    <row r="421" spans="1:8" ht="27" customHeight="1">
      <c r="A421" s="15"/>
      <c r="B421" s="24"/>
      <c r="C421" s="38" t="s">
        <v>550</v>
      </c>
      <c r="D421" s="65"/>
      <c r="E421" s="17"/>
      <c r="F421" s="25"/>
      <c r="G421" s="18"/>
      <c r="H421" s="19"/>
    </row>
    <row r="422" spans="1:8" ht="27" customHeight="1">
      <c r="A422" s="15"/>
      <c r="B422" s="24"/>
      <c r="C422" s="38"/>
      <c r="D422" s="65"/>
      <c r="E422" s="17"/>
      <c r="F422" s="25"/>
      <c r="G422" s="18"/>
      <c r="H422" s="23"/>
    </row>
    <row r="423" spans="1:8" ht="27" customHeight="1">
      <c r="A423" s="15" t="s">
        <v>221</v>
      </c>
      <c r="B423" s="16" t="s">
        <v>574</v>
      </c>
      <c r="C423" s="16" t="s">
        <v>575</v>
      </c>
      <c r="D423" s="65">
        <v>6</v>
      </c>
      <c r="E423" s="17" t="s">
        <v>19</v>
      </c>
      <c r="F423" s="18"/>
      <c r="G423" s="18"/>
      <c r="H423" s="19"/>
    </row>
    <row r="424" spans="1:8" ht="27" customHeight="1">
      <c r="A424" s="15"/>
      <c r="B424" s="24"/>
      <c r="C424" s="38" t="s">
        <v>222</v>
      </c>
      <c r="D424" s="65"/>
      <c r="E424" s="17"/>
      <c r="F424" s="25"/>
      <c r="G424" s="18"/>
      <c r="H424" s="23"/>
    </row>
    <row r="425" spans="1:8" ht="27" customHeight="1">
      <c r="A425" s="35"/>
      <c r="B425" s="24"/>
      <c r="C425" s="38" t="s">
        <v>576</v>
      </c>
      <c r="D425" s="65"/>
      <c r="E425" s="17"/>
      <c r="F425" s="25"/>
      <c r="G425" s="18"/>
      <c r="H425" s="23"/>
    </row>
    <row r="426" spans="1:8" ht="27" customHeight="1">
      <c r="A426" s="35"/>
      <c r="B426" s="24"/>
      <c r="C426" s="38"/>
      <c r="D426" s="65"/>
      <c r="E426" s="17"/>
      <c r="F426" s="25"/>
      <c r="G426" s="18"/>
      <c r="H426" s="23"/>
    </row>
    <row r="427" spans="1:8" ht="27" customHeight="1">
      <c r="A427" s="15" t="s">
        <v>223</v>
      </c>
      <c r="B427" s="16" t="s">
        <v>574</v>
      </c>
      <c r="C427" s="16" t="s">
        <v>577</v>
      </c>
      <c r="D427" s="65">
        <v>3</v>
      </c>
      <c r="E427" s="17" t="s">
        <v>19</v>
      </c>
      <c r="F427" s="18"/>
      <c r="G427" s="18"/>
      <c r="H427" s="19"/>
    </row>
    <row r="428" spans="1:8" ht="27" customHeight="1">
      <c r="A428" s="35"/>
      <c r="B428" s="16"/>
      <c r="C428" s="38" t="s">
        <v>222</v>
      </c>
      <c r="D428" s="65"/>
      <c r="E428" s="17"/>
      <c r="F428" s="18"/>
      <c r="G428" s="18"/>
      <c r="H428" s="19"/>
    </row>
    <row r="429" spans="1:8" ht="27" customHeight="1">
      <c r="A429" s="15"/>
      <c r="B429" s="24"/>
      <c r="C429" s="38" t="s">
        <v>576</v>
      </c>
      <c r="D429" s="65"/>
      <c r="E429" s="17"/>
      <c r="F429" s="25"/>
      <c r="G429" s="18"/>
      <c r="H429" s="23"/>
    </row>
    <row r="430" spans="1:8" ht="27" customHeight="1">
      <c r="A430" s="35"/>
      <c r="B430" s="16"/>
      <c r="C430" s="16"/>
      <c r="D430" s="65"/>
      <c r="E430" s="17"/>
      <c r="F430" s="18"/>
      <c r="G430" s="18"/>
      <c r="H430" s="21"/>
    </row>
    <row r="431" spans="1:8" ht="27" customHeight="1">
      <c r="A431" s="35" t="s">
        <v>787</v>
      </c>
      <c r="B431" s="16" t="s">
        <v>786</v>
      </c>
      <c r="C431" s="16" t="s">
        <v>788</v>
      </c>
      <c r="D431" s="65">
        <v>1</v>
      </c>
      <c r="E431" s="17" t="s">
        <v>19</v>
      </c>
      <c r="F431" s="18"/>
      <c r="G431" s="18"/>
      <c r="H431" s="21"/>
    </row>
    <row r="432" spans="1:8" ht="27" customHeight="1">
      <c r="A432" s="35"/>
      <c r="B432" s="24"/>
      <c r="C432" s="38"/>
      <c r="D432" s="65"/>
      <c r="E432" s="17"/>
      <c r="F432" s="25"/>
      <c r="G432" s="18"/>
      <c r="H432" s="23"/>
    </row>
    <row r="433" spans="1:8" ht="27" customHeight="1">
      <c r="A433" s="15"/>
      <c r="B433" s="16" t="s">
        <v>292</v>
      </c>
      <c r="C433" s="16"/>
      <c r="D433" s="65">
        <v>22</v>
      </c>
      <c r="E433" s="17" t="s">
        <v>19</v>
      </c>
      <c r="F433" s="18"/>
      <c r="G433" s="18"/>
      <c r="H433" s="21"/>
    </row>
    <row r="434" spans="1:8" ht="27" customHeight="1">
      <c r="A434" s="35"/>
      <c r="B434" s="16"/>
      <c r="C434" s="16"/>
      <c r="D434" s="65"/>
      <c r="E434" s="17"/>
      <c r="F434" s="18"/>
      <c r="G434" s="18"/>
      <c r="H434" s="21"/>
    </row>
    <row r="435" spans="1:8" ht="27" customHeight="1">
      <c r="A435" s="35"/>
      <c r="B435" s="16" t="s">
        <v>253</v>
      </c>
      <c r="C435" s="16" t="s">
        <v>224</v>
      </c>
      <c r="D435" s="71">
        <v>100</v>
      </c>
      <c r="E435" s="17" t="s">
        <v>56</v>
      </c>
      <c r="F435" s="18"/>
      <c r="G435" s="18"/>
      <c r="H435" s="19"/>
    </row>
    <row r="436" spans="1:8" ht="27" customHeight="1">
      <c r="A436" s="35"/>
      <c r="B436" s="16" t="s">
        <v>254</v>
      </c>
      <c r="C436" s="16" t="s">
        <v>57</v>
      </c>
      <c r="D436" s="71">
        <v>66</v>
      </c>
      <c r="E436" s="17" t="s">
        <v>56</v>
      </c>
      <c r="F436" s="18"/>
      <c r="G436" s="18"/>
      <c r="H436" s="19"/>
    </row>
    <row r="437" spans="1:8" ht="27" customHeight="1">
      <c r="A437" s="35"/>
      <c r="B437" s="16" t="s">
        <v>59</v>
      </c>
      <c r="C437" s="16" t="s">
        <v>62</v>
      </c>
      <c r="D437" s="71">
        <v>307</v>
      </c>
      <c r="E437" s="17" t="s">
        <v>60</v>
      </c>
      <c r="F437" s="18"/>
      <c r="G437" s="18"/>
      <c r="H437" s="19"/>
    </row>
    <row r="438" spans="1:8" ht="27" customHeight="1">
      <c r="A438" s="35"/>
      <c r="B438" s="16" t="s">
        <v>59</v>
      </c>
      <c r="C438" s="16" t="s">
        <v>63</v>
      </c>
      <c r="D438" s="71">
        <v>334</v>
      </c>
      <c r="E438" s="17" t="s">
        <v>60</v>
      </c>
      <c r="F438" s="18"/>
      <c r="G438" s="18"/>
      <c r="H438" s="19"/>
    </row>
    <row r="439" spans="1:8" ht="27" customHeight="1">
      <c r="A439" s="35"/>
      <c r="B439" s="16" t="s">
        <v>59</v>
      </c>
      <c r="C439" s="16" t="s">
        <v>225</v>
      </c>
      <c r="D439" s="71">
        <v>403</v>
      </c>
      <c r="E439" s="17" t="s">
        <v>60</v>
      </c>
      <c r="F439" s="18"/>
      <c r="G439" s="18"/>
      <c r="H439" s="19"/>
    </row>
    <row r="440" spans="1:8" ht="27" customHeight="1">
      <c r="A440" s="35"/>
      <c r="B440" s="16" t="s">
        <v>59</v>
      </c>
      <c r="C440" s="16" t="s">
        <v>25</v>
      </c>
      <c r="D440" s="71">
        <v>190</v>
      </c>
      <c r="E440" s="17" t="s">
        <v>60</v>
      </c>
      <c r="F440" s="18"/>
      <c r="G440" s="18"/>
      <c r="H440" s="19"/>
    </row>
    <row r="441" spans="1:8" ht="27" customHeight="1">
      <c r="A441" s="35"/>
      <c r="B441" s="16" t="s">
        <v>59</v>
      </c>
      <c r="C441" s="16" t="s">
        <v>854</v>
      </c>
      <c r="D441" s="71">
        <v>7</v>
      </c>
      <c r="E441" s="17" t="s">
        <v>13</v>
      </c>
      <c r="F441" s="18"/>
      <c r="G441" s="18"/>
      <c r="H441" s="19"/>
    </row>
    <row r="442" spans="1:8" ht="27" customHeight="1">
      <c r="A442" s="35"/>
      <c r="B442" s="16"/>
      <c r="C442" s="16"/>
      <c r="D442" s="71"/>
      <c r="E442" s="17"/>
      <c r="F442" s="18"/>
      <c r="G442" s="18"/>
      <c r="H442" s="19"/>
    </row>
    <row r="443" spans="1:8" ht="27" customHeight="1">
      <c r="A443" s="35"/>
      <c r="B443" s="16" t="s">
        <v>14</v>
      </c>
      <c r="C443" s="16"/>
      <c r="D443" s="71"/>
      <c r="E443" s="17"/>
      <c r="F443" s="18"/>
      <c r="G443" s="18"/>
      <c r="H443" s="19"/>
    </row>
    <row r="444" spans="1:8" ht="27" customHeight="1">
      <c r="A444" s="35"/>
      <c r="B444" s="16" t="s">
        <v>54</v>
      </c>
      <c r="C444" s="16" t="s">
        <v>55</v>
      </c>
      <c r="D444" s="71">
        <v>35</v>
      </c>
      <c r="E444" s="17" t="s">
        <v>56</v>
      </c>
      <c r="F444" s="18"/>
      <c r="G444" s="18"/>
      <c r="H444" s="19"/>
    </row>
    <row r="445" spans="1:8" ht="27" customHeight="1">
      <c r="A445" s="35"/>
      <c r="B445" s="16" t="s">
        <v>54</v>
      </c>
      <c r="C445" s="16" t="s">
        <v>642</v>
      </c>
      <c r="D445" s="71">
        <v>56</v>
      </c>
      <c r="E445" s="17" t="s">
        <v>56</v>
      </c>
      <c r="F445" s="18"/>
      <c r="G445" s="18"/>
      <c r="H445" s="19"/>
    </row>
    <row r="446" spans="1:8" ht="27" customHeight="1">
      <c r="A446" s="35"/>
      <c r="B446" s="16" t="s">
        <v>59</v>
      </c>
      <c r="C446" s="16" t="s">
        <v>226</v>
      </c>
      <c r="D446" s="71">
        <v>96</v>
      </c>
      <c r="E446" s="17" t="s">
        <v>13</v>
      </c>
      <c r="F446" s="18"/>
      <c r="G446" s="18"/>
      <c r="H446" s="19"/>
    </row>
    <row r="447" spans="1:8" ht="27" customHeight="1">
      <c r="A447" s="35"/>
      <c r="B447" s="16" t="s">
        <v>59</v>
      </c>
      <c r="C447" s="16" t="s">
        <v>64</v>
      </c>
      <c r="D447" s="71">
        <v>15</v>
      </c>
      <c r="E447" s="17" t="s">
        <v>13</v>
      </c>
      <c r="F447" s="18"/>
      <c r="G447" s="18"/>
      <c r="H447" s="19"/>
    </row>
    <row r="448" spans="1:8" ht="27" customHeight="1">
      <c r="A448" s="35"/>
      <c r="B448" s="16" t="s">
        <v>59</v>
      </c>
      <c r="C448" s="16" t="s">
        <v>227</v>
      </c>
      <c r="D448" s="71">
        <v>133</v>
      </c>
      <c r="E448" s="17" t="s">
        <v>13</v>
      </c>
      <c r="F448" s="18"/>
      <c r="G448" s="18"/>
      <c r="H448" s="19"/>
    </row>
    <row r="449" spans="1:8" ht="27" customHeight="1">
      <c r="A449" s="35"/>
      <c r="B449" s="16" t="s">
        <v>59</v>
      </c>
      <c r="C449" s="16" t="s">
        <v>602</v>
      </c>
      <c r="D449" s="71">
        <v>59</v>
      </c>
      <c r="E449" s="17" t="s">
        <v>13</v>
      </c>
      <c r="F449" s="18"/>
      <c r="G449" s="18"/>
      <c r="H449" s="19"/>
    </row>
    <row r="450" spans="1:8" ht="27" customHeight="1">
      <c r="A450" s="35"/>
      <c r="B450" s="16" t="s">
        <v>59</v>
      </c>
      <c r="C450" s="74" t="s">
        <v>792</v>
      </c>
      <c r="D450" s="71">
        <v>155</v>
      </c>
      <c r="E450" s="17" t="s">
        <v>13</v>
      </c>
      <c r="F450" s="18"/>
      <c r="G450" s="18"/>
      <c r="H450" s="19"/>
    </row>
    <row r="451" spans="1:8" ht="27" customHeight="1">
      <c r="A451" s="35"/>
      <c r="B451" s="16" t="s">
        <v>59</v>
      </c>
      <c r="C451" s="74" t="s">
        <v>793</v>
      </c>
      <c r="D451" s="71">
        <v>108</v>
      </c>
      <c r="E451" s="17" t="s">
        <v>60</v>
      </c>
      <c r="F451" s="18"/>
      <c r="G451" s="18"/>
      <c r="H451" s="19"/>
    </row>
    <row r="452" spans="1:8" ht="27" customHeight="1">
      <c r="A452" s="35"/>
      <c r="B452" s="16" t="s">
        <v>59</v>
      </c>
      <c r="C452" s="74" t="s">
        <v>794</v>
      </c>
      <c r="D452" s="71">
        <v>33</v>
      </c>
      <c r="E452" s="17" t="s">
        <v>13</v>
      </c>
      <c r="F452" s="18"/>
      <c r="G452" s="18"/>
      <c r="H452" s="19"/>
    </row>
    <row r="453" spans="1:8" ht="27" customHeight="1">
      <c r="A453" s="35"/>
      <c r="B453" s="16"/>
      <c r="C453" s="16"/>
      <c r="D453" s="71"/>
      <c r="E453" s="17"/>
      <c r="F453" s="18"/>
      <c r="G453" s="18"/>
      <c r="H453" s="19"/>
    </row>
    <row r="454" spans="1:8" ht="27" customHeight="1">
      <c r="A454" s="35"/>
      <c r="B454" s="16" t="s">
        <v>61</v>
      </c>
      <c r="C454" s="38"/>
      <c r="D454" s="65"/>
      <c r="E454" s="17"/>
      <c r="F454" s="25"/>
      <c r="G454" s="18"/>
      <c r="H454" s="23"/>
    </row>
    <row r="455" spans="1:8" ht="27" customHeight="1">
      <c r="A455" s="35"/>
      <c r="B455" s="16" t="s">
        <v>59</v>
      </c>
      <c r="C455" s="38"/>
      <c r="D455" s="65">
        <v>145</v>
      </c>
      <c r="E455" s="17" t="s">
        <v>65</v>
      </c>
      <c r="F455" s="25"/>
      <c r="G455" s="18"/>
      <c r="H455" s="23"/>
    </row>
    <row r="456" spans="1:8" ht="27" customHeight="1">
      <c r="A456" s="35"/>
      <c r="B456" s="16" t="s">
        <v>66</v>
      </c>
      <c r="C456" s="16" t="s">
        <v>62</v>
      </c>
      <c r="D456" s="71">
        <v>36</v>
      </c>
      <c r="E456" s="17" t="s">
        <v>60</v>
      </c>
      <c r="F456" s="18"/>
      <c r="G456" s="18"/>
      <c r="H456" s="19"/>
    </row>
    <row r="457" spans="1:8" ht="27" customHeight="1">
      <c r="A457" s="35"/>
      <c r="B457" s="16" t="s">
        <v>66</v>
      </c>
      <c r="C457" s="16" t="s">
        <v>63</v>
      </c>
      <c r="D457" s="71">
        <v>36</v>
      </c>
      <c r="E457" s="17" t="s">
        <v>60</v>
      </c>
      <c r="F457" s="18"/>
      <c r="G457" s="18"/>
      <c r="H457" s="19"/>
    </row>
    <row r="458" spans="1:8" ht="27" customHeight="1">
      <c r="A458" s="35"/>
      <c r="B458" s="16" t="s">
        <v>66</v>
      </c>
      <c r="C458" s="16" t="s">
        <v>225</v>
      </c>
      <c r="D458" s="71">
        <v>44</v>
      </c>
      <c r="E458" s="17" t="s">
        <v>60</v>
      </c>
      <c r="F458" s="18"/>
      <c r="G458" s="18"/>
      <c r="H458" s="19"/>
    </row>
    <row r="459" spans="1:8" ht="27" customHeight="1">
      <c r="A459" s="35"/>
      <c r="B459" s="16" t="s">
        <v>66</v>
      </c>
      <c r="C459" s="16" t="s">
        <v>25</v>
      </c>
      <c r="D459" s="71">
        <v>20</v>
      </c>
      <c r="E459" s="17" t="s">
        <v>13</v>
      </c>
      <c r="F459" s="18"/>
      <c r="G459" s="18"/>
      <c r="H459" s="19"/>
    </row>
    <row r="460" spans="1:8" ht="27" customHeight="1">
      <c r="A460" s="15"/>
      <c r="B460" s="16" t="s">
        <v>68</v>
      </c>
      <c r="C460" s="16" t="s">
        <v>643</v>
      </c>
      <c r="D460" s="65">
        <v>2</v>
      </c>
      <c r="E460" s="17" t="s">
        <v>15</v>
      </c>
      <c r="F460" s="25"/>
      <c r="G460" s="18"/>
      <c r="H460" s="23"/>
    </row>
    <row r="461" spans="1:8" ht="27" customHeight="1">
      <c r="A461" s="15"/>
      <c r="B461" s="16" t="s">
        <v>68</v>
      </c>
      <c r="C461" s="16" t="s">
        <v>362</v>
      </c>
      <c r="D461" s="65">
        <v>1</v>
      </c>
      <c r="E461" s="17" t="s">
        <v>15</v>
      </c>
      <c r="F461" s="25"/>
      <c r="G461" s="18"/>
      <c r="H461" s="23"/>
    </row>
    <row r="462" spans="1:8" ht="27" customHeight="1">
      <c r="A462" s="15"/>
      <c r="B462" s="16" t="s">
        <v>67</v>
      </c>
      <c r="C462" s="16" t="s">
        <v>643</v>
      </c>
      <c r="D462" s="65">
        <v>2</v>
      </c>
      <c r="E462" s="17" t="s">
        <v>15</v>
      </c>
      <c r="F462" s="25"/>
      <c r="G462" s="18"/>
      <c r="H462" s="23"/>
    </row>
    <row r="463" spans="1:8" ht="27" customHeight="1">
      <c r="A463" s="15"/>
      <c r="B463" s="16" t="s">
        <v>67</v>
      </c>
      <c r="C463" s="16" t="s">
        <v>644</v>
      </c>
      <c r="D463" s="65">
        <v>2</v>
      </c>
      <c r="E463" s="17" t="s">
        <v>53</v>
      </c>
      <c r="F463" s="25"/>
      <c r="G463" s="18"/>
      <c r="H463" s="23"/>
    </row>
    <row r="464" spans="1:8" ht="27" customHeight="1">
      <c r="A464" s="15"/>
      <c r="B464" s="16" t="s">
        <v>67</v>
      </c>
      <c r="C464" s="16" t="s">
        <v>362</v>
      </c>
      <c r="D464" s="65">
        <v>2</v>
      </c>
      <c r="E464" s="17" t="s">
        <v>15</v>
      </c>
      <c r="F464" s="25"/>
      <c r="G464" s="18"/>
      <c r="H464" s="23"/>
    </row>
    <row r="465" spans="1:8" ht="27" customHeight="1">
      <c r="A465" s="15"/>
      <c r="B465" s="16" t="s">
        <v>645</v>
      </c>
      <c r="C465" s="16" t="s">
        <v>646</v>
      </c>
      <c r="D465" s="65">
        <v>3</v>
      </c>
      <c r="E465" s="17" t="s">
        <v>155</v>
      </c>
      <c r="F465" s="25"/>
      <c r="G465" s="18"/>
      <c r="H465" s="21"/>
    </row>
    <row r="466" spans="1:8" ht="27" customHeight="1">
      <c r="A466" s="15"/>
      <c r="B466" s="16" t="s">
        <v>645</v>
      </c>
      <c r="C466" s="16" t="s">
        <v>647</v>
      </c>
      <c r="D466" s="65">
        <v>1</v>
      </c>
      <c r="E466" s="17" t="s">
        <v>155</v>
      </c>
      <c r="F466" s="25"/>
      <c r="G466" s="18"/>
      <c r="H466" s="23"/>
    </row>
    <row r="467" spans="1:8" ht="27" customHeight="1">
      <c r="A467" s="15"/>
      <c r="B467" s="16" t="s">
        <v>645</v>
      </c>
      <c r="C467" s="16" t="s">
        <v>648</v>
      </c>
      <c r="D467" s="65">
        <v>1</v>
      </c>
      <c r="E467" s="17" t="s">
        <v>155</v>
      </c>
      <c r="F467" s="25"/>
      <c r="G467" s="18"/>
      <c r="H467" s="23"/>
    </row>
    <row r="468" spans="1:8" ht="27" customHeight="1">
      <c r="A468" s="35"/>
      <c r="B468" s="16" t="s">
        <v>650</v>
      </c>
      <c r="C468" s="16" t="s">
        <v>649</v>
      </c>
      <c r="D468" s="65">
        <v>1</v>
      </c>
      <c r="E468" s="17" t="s">
        <v>155</v>
      </c>
      <c r="F468" s="25"/>
      <c r="G468" s="18"/>
      <c r="H468" s="23"/>
    </row>
    <row r="469" spans="1:8" ht="27" customHeight="1">
      <c r="A469" s="35"/>
      <c r="B469" s="16" t="s">
        <v>651</v>
      </c>
      <c r="C469" s="16" t="s">
        <v>768</v>
      </c>
      <c r="D469" s="65">
        <v>1</v>
      </c>
      <c r="E469" s="17" t="s">
        <v>155</v>
      </c>
      <c r="F469" s="25"/>
      <c r="G469" s="18"/>
      <c r="H469" s="23"/>
    </row>
    <row r="470" spans="1:8" ht="27" customHeight="1">
      <c r="A470" s="35"/>
      <c r="B470" s="16" t="s">
        <v>69</v>
      </c>
      <c r="C470" s="16"/>
      <c r="D470" s="65"/>
      <c r="E470" s="17"/>
      <c r="F470" s="18"/>
      <c r="G470" s="18"/>
      <c r="H470" s="21"/>
    </row>
    <row r="471" spans="1:8" ht="27" customHeight="1">
      <c r="A471" s="15"/>
      <c r="B471" s="16" t="s">
        <v>363</v>
      </c>
      <c r="C471" s="16" t="s">
        <v>381</v>
      </c>
      <c r="D471" s="65">
        <v>4</v>
      </c>
      <c r="E471" s="17" t="s">
        <v>15</v>
      </c>
      <c r="F471" s="18"/>
      <c r="G471" s="18"/>
      <c r="H471" s="21"/>
    </row>
    <row r="472" spans="1:8" ht="27" customHeight="1">
      <c r="A472" s="15"/>
      <c r="B472" s="16" t="s">
        <v>363</v>
      </c>
      <c r="C472" s="16" t="s">
        <v>369</v>
      </c>
      <c r="D472" s="65">
        <v>7</v>
      </c>
      <c r="E472" s="17" t="s">
        <v>15</v>
      </c>
      <c r="F472" s="18"/>
      <c r="G472" s="18"/>
      <c r="H472" s="21"/>
    </row>
    <row r="473" spans="1:8" ht="27" customHeight="1">
      <c r="A473" s="15"/>
      <c r="B473" s="16" t="s">
        <v>363</v>
      </c>
      <c r="C473" s="16" t="s">
        <v>362</v>
      </c>
      <c r="D473" s="65">
        <v>3</v>
      </c>
      <c r="E473" s="17" t="s">
        <v>15</v>
      </c>
      <c r="F473" s="18"/>
      <c r="G473" s="18"/>
      <c r="H473" s="21"/>
    </row>
    <row r="474" spans="1:8" ht="27" customHeight="1">
      <c r="A474" s="15"/>
      <c r="B474" s="16" t="s">
        <v>851</v>
      </c>
      <c r="C474" s="16" t="s">
        <v>853</v>
      </c>
      <c r="D474" s="65">
        <v>12</v>
      </c>
      <c r="E474" s="17" t="s">
        <v>15</v>
      </c>
      <c r="F474" s="18"/>
      <c r="G474" s="18"/>
      <c r="H474" s="21"/>
    </row>
    <row r="475" spans="1:8" ht="27" customHeight="1">
      <c r="A475" s="15"/>
      <c r="B475" s="16" t="s">
        <v>387</v>
      </c>
      <c r="C475" s="16" t="s">
        <v>385</v>
      </c>
      <c r="D475" s="65">
        <v>1</v>
      </c>
      <c r="E475" s="17" t="s">
        <v>15</v>
      </c>
      <c r="F475" s="18"/>
      <c r="G475" s="18"/>
      <c r="H475" s="21"/>
    </row>
    <row r="476" spans="1:8" ht="27" customHeight="1">
      <c r="A476" s="15"/>
      <c r="B476" s="16" t="s">
        <v>851</v>
      </c>
      <c r="C476" s="16" t="s">
        <v>852</v>
      </c>
      <c r="D476" s="65">
        <v>4</v>
      </c>
      <c r="E476" s="17" t="s">
        <v>15</v>
      </c>
      <c r="F476" s="18"/>
      <c r="G476" s="18"/>
      <c r="H476" s="21"/>
    </row>
    <row r="477" spans="1:8" ht="27" customHeight="1">
      <c r="A477" s="15"/>
      <c r="B477" s="16" t="s">
        <v>363</v>
      </c>
      <c r="C477" s="16" t="s">
        <v>366</v>
      </c>
      <c r="D477" s="65">
        <v>2</v>
      </c>
      <c r="E477" s="17" t="s">
        <v>15</v>
      </c>
      <c r="F477" s="18"/>
      <c r="G477" s="18"/>
      <c r="H477" s="21"/>
    </row>
    <row r="478" spans="1:8" ht="27" customHeight="1">
      <c r="A478" s="35"/>
      <c r="B478" s="16" t="s">
        <v>377</v>
      </c>
      <c r="C478" s="16" t="s">
        <v>391</v>
      </c>
      <c r="D478" s="65">
        <v>2</v>
      </c>
      <c r="E478" s="17" t="s">
        <v>15</v>
      </c>
      <c r="F478" s="18"/>
      <c r="G478" s="18"/>
      <c r="H478" s="21"/>
    </row>
    <row r="479" spans="1:8" ht="27" customHeight="1">
      <c r="A479" s="35"/>
      <c r="B479" s="16" t="s">
        <v>390</v>
      </c>
      <c r="C479" s="16" t="s">
        <v>378</v>
      </c>
      <c r="D479" s="65">
        <v>2</v>
      </c>
      <c r="E479" s="17" t="s">
        <v>15</v>
      </c>
      <c r="F479" s="18"/>
      <c r="G479" s="18"/>
      <c r="H479" s="21"/>
    </row>
    <row r="480" spans="1:8" ht="27" customHeight="1">
      <c r="A480" s="15"/>
      <c r="B480" s="16" t="s">
        <v>367</v>
      </c>
      <c r="C480" s="16" t="s">
        <v>369</v>
      </c>
      <c r="D480" s="65">
        <v>2</v>
      </c>
      <c r="E480" s="17" t="s">
        <v>15</v>
      </c>
      <c r="F480" s="18"/>
      <c r="G480" s="18"/>
      <c r="H480" s="21"/>
    </row>
    <row r="481" spans="1:8" ht="27" customHeight="1">
      <c r="A481" s="15"/>
      <c r="B481" s="16" t="s">
        <v>367</v>
      </c>
      <c r="C481" s="16" t="s">
        <v>385</v>
      </c>
      <c r="D481" s="65">
        <v>1</v>
      </c>
      <c r="E481" s="17" t="s">
        <v>15</v>
      </c>
      <c r="F481" s="18"/>
      <c r="G481" s="18"/>
      <c r="H481" s="21"/>
    </row>
    <row r="482" spans="1:8" ht="27" customHeight="1">
      <c r="A482" s="15"/>
      <c r="B482" s="16" t="s">
        <v>367</v>
      </c>
      <c r="C482" s="16" t="s">
        <v>383</v>
      </c>
      <c r="D482" s="65">
        <v>2</v>
      </c>
      <c r="E482" s="17" t="s">
        <v>15</v>
      </c>
      <c r="F482" s="18"/>
      <c r="G482" s="18"/>
      <c r="H482" s="21"/>
    </row>
    <row r="483" spans="1:8" ht="27" customHeight="1">
      <c r="A483" s="15"/>
      <c r="B483" s="16" t="s">
        <v>367</v>
      </c>
      <c r="C483" s="16" t="s">
        <v>384</v>
      </c>
      <c r="D483" s="65">
        <v>1</v>
      </c>
      <c r="E483" s="17" t="s">
        <v>15</v>
      </c>
      <c r="F483" s="18"/>
      <c r="G483" s="18"/>
      <c r="H483" s="21"/>
    </row>
    <row r="484" spans="1:8" ht="27" customHeight="1">
      <c r="A484" s="15"/>
      <c r="B484" s="16" t="s">
        <v>367</v>
      </c>
      <c r="C484" s="16" t="s">
        <v>366</v>
      </c>
      <c r="D484" s="65">
        <v>6</v>
      </c>
      <c r="E484" s="17" t="s">
        <v>15</v>
      </c>
      <c r="F484" s="18"/>
      <c r="G484" s="18"/>
      <c r="H484" s="21"/>
    </row>
    <row r="485" spans="1:8" ht="27" customHeight="1">
      <c r="A485" s="15"/>
      <c r="B485" s="16" t="s">
        <v>367</v>
      </c>
      <c r="C485" s="16" t="s">
        <v>368</v>
      </c>
      <c r="D485" s="65">
        <v>3</v>
      </c>
      <c r="E485" s="17" t="s">
        <v>15</v>
      </c>
      <c r="F485" s="18"/>
      <c r="G485" s="18"/>
      <c r="H485" s="21"/>
    </row>
    <row r="486" spans="1:8" ht="27" customHeight="1">
      <c r="A486" s="35"/>
      <c r="B486" s="16" t="s">
        <v>379</v>
      </c>
      <c r="C486" s="16" t="s">
        <v>389</v>
      </c>
      <c r="D486" s="65">
        <f>2+3+3+3+8+8+8+8+5+5+5+5</f>
        <v>63</v>
      </c>
      <c r="E486" s="17" t="s">
        <v>15</v>
      </c>
      <c r="F486" s="18"/>
      <c r="G486" s="18"/>
      <c r="H486" s="21"/>
    </row>
    <row r="487" spans="1:8" ht="27" customHeight="1">
      <c r="A487" s="35"/>
      <c r="B487" s="16" t="s">
        <v>379</v>
      </c>
      <c r="C487" s="16" t="s">
        <v>374</v>
      </c>
      <c r="D487" s="65">
        <f>3+3+3+3+2+3+1+1+1+1+2+2+1+1+2+2+2+2+1+1+3+3+2+2+2+3+3</f>
        <v>55</v>
      </c>
      <c r="E487" s="17" t="s">
        <v>15</v>
      </c>
      <c r="F487" s="18"/>
      <c r="G487" s="18"/>
      <c r="H487" s="21"/>
    </row>
    <row r="488" spans="1:8" ht="27" customHeight="1">
      <c r="A488" s="35"/>
      <c r="B488" s="16"/>
      <c r="C488" s="16"/>
      <c r="D488" s="65"/>
      <c r="E488" s="17"/>
      <c r="F488" s="18"/>
      <c r="G488" s="18"/>
      <c r="H488" s="21"/>
    </row>
    <row r="489" spans="1:8" ht="27" customHeight="1">
      <c r="A489" s="15"/>
      <c r="B489" s="16" t="s">
        <v>365</v>
      </c>
      <c r="C489" s="16" t="s">
        <v>382</v>
      </c>
      <c r="D489" s="65">
        <v>4</v>
      </c>
      <c r="E489" s="17" t="s">
        <v>15</v>
      </c>
      <c r="F489" s="18"/>
      <c r="G489" s="18"/>
      <c r="H489" s="21"/>
    </row>
    <row r="490" spans="1:8" ht="27" customHeight="1">
      <c r="A490" s="35"/>
      <c r="B490" s="16" t="s">
        <v>365</v>
      </c>
      <c r="C490" s="16" t="s">
        <v>653</v>
      </c>
      <c r="D490" s="65">
        <v>2</v>
      </c>
      <c r="E490" s="17" t="s">
        <v>15</v>
      </c>
      <c r="F490" s="18"/>
      <c r="G490" s="18"/>
      <c r="H490" s="21"/>
    </row>
    <row r="491" spans="1:8" ht="27" customHeight="1">
      <c r="A491" s="35"/>
      <c r="B491" s="16" t="s">
        <v>365</v>
      </c>
      <c r="C491" s="16" t="s">
        <v>373</v>
      </c>
      <c r="D491" s="65">
        <v>3</v>
      </c>
      <c r="E491" s="17" t="s">
        <v>15</v>
      </c>
      <c r="F491" s="18"/>
      <c r="G491" s="18"/>
      <c r="H491" s="21"/>
    </row>
    <row r="492" spans="1:8" ht="27" customHeight="1">
      <c r="A492" s="35"/>
      <c r="B492" s="16" t="s">
        <v>365</v>
      </c>
      <c r="C492" s="16" t="s">
        <v>371</v>
      </c>
      <c r="D492" s="65">
        <v>3</v>
      </c>
      <c r="E492" s="17" t="s">
        <v>15</v>
      </c>
      <c r="F492" s="18"/>
      <c r="G492" s="18"/>
      <c r="H492" s="21"/>
    </row>
    <row r="493" spans="1:8" ht="27" customHeight="1">
      <c r="A493" s="35"/>
      <c r="B493" s="16" t="s">
        <v>365</v>
      </c>
      <c r="C493" s="16" t="s">
        <v>364</v>
      </c>
      <c r="D493" s="65">
        <v>3</v>
      </c>
      <c r="E493" s="17" t="s">
        <v>15</v>
      </c>
      <c r="F493" s="18"/>
      <c r="G493" s="18"/>
      <c r="H493" s="21"/>
    </row>
    <row r="494" spans="1:8" ht="27" customHeight="1">
      <c r="A494" s="35"/>
      <c r="B494" s="16" t="s">
        <v>365</v>
      </c>
      <c r="C494" s="16" t="s">
        <v>856</v>
      </c>
      <c r="D494" s="65">
        <v>12</v>
      </c>
      <c r="E494" s="17" t="s">
        <v>15</v>
      </c>
      <c r="F494" s="18"/>
      <c r="G494" s="18"/>
      <c r="H494" s="21"/>
    </row>
    <row r="495" spans="1:8" ht="27" customHeight="1">
      <c r="A495" s="35"/>
      <c r="B495" s="16" t="s">
        <v>365</v>
      </c>
      <c r="C495" s="16" t="s">
        <v>386</v>
      </c>
      <c r="D495" s="65">
        <v>2</v>
      </c>
      <c r="E495" s="17" t="s">
        <v>15</v>
      </c>
      <c r="F495" s="18"/>
      <c r="G495" s="18"/>
      <c r="H495" s="21"/>
    </row>
    <row r="496" spans="1:8" ht="27" customHeight="1">
      <c r="A496" s="35"/>
      <c r="B496" s="16" t="s">
        <v>365</v>
      </c>
      <c r="C496" s="16" t="s">
        <v>652</v>
      </c>
      <c r="D496" s="65">
        <v>3</v>
      </c>
      <c r="E496" s="17" t="s">
        <v>15</v>
      </c>
      <c r="F496" s="18"/>
      <c r="G496" s="18"/>
      <c r="H496" s="21"/>
    </row>
    <row r="497" spans="1:8" ht="27" customHeight="1">
      <c r="A497" s="35"/>
      <c r="B497" s="16" t="s">
        <v>365</v>
      </c>
      <c r="C497" s="16" t="s">
        <v>855</v>
      </c>
      <c r="D497" s="65">
        <v>4</v>
      </c>
      <c r="E497" s="17" t="s">
        <v>15</v>
      </c>
      <c r="F497" s="18"/>
      <c r="G497" s="18"/>
      <c r="H497" s="21"/>
    </row>
    <row r="498" spans="1:8" ht="27" customHeight="1">
      <c r="A498" s="35"/>
      <c r="B498" s="16" t="s">
        <v>365</v>
      </c>
      <c r="C498" s="16" t="s">
        <v>376</v>
      </c>
      <c r="D498" s="65">
        <v>3</v>
      </c>
      <c r="E498" s="17" t="s">
        <v>15</v>
      </c>
      <c r="F498" s="18"/>
      <c r="G498" s="18"/>
      <c r="H498" s="21"/>
    </row>
    <row r="499" spans="1:8" ht="27" customHeight="1">
      <c r="A499" s="35"/>
      <c r="B499" s="16" t="s">
        <v>365</v>
      </c>
      <c r="C499" s="16" t="s">
        <v>372</v>
      </c>
      <c r="D499" s="65">
        <f>3+4</f>
        <v>7</v>
      </c>
      <c r="E499" s="17" t="s">
        <v>15</v>
      </c>
      <c r="F499" s="18"/>
      <c r="G499" s="18"/>
      <c r="H499" s="21"/>
    </row>
    <row r="500" spans="1:8" ht="27" customHeight="1">
      <c r="A500" s="35"/>
      <c r="B500" s="16" t="s">
        <v>365</v>
      </c>
      <c r="C500" s="16" t="s">
        <v>370</v>
      </c>
      <c r="D500" s="65">
        <v>3</v>
      </c>
      <c r="E500" s="17" t="s">
        <v>15</v>
      </c>
      <c r="F500" s="18"/>
      <c r="G500" s="18"/>
      <c r="H500" s="21"/>
    </row>
    <row r="501" spans="1:8" ht="27" customHeight="1">
      <c r="A501" s="35"/>
      <c r="B501" s="16" t="s">
        <v>365</v>
      </c>
      <c r="C501" s="16" t="s">
        <v>392</v>
      </c>
      <c r="D501" s="65">
        <v>2</v>
      </c>
      <c r="E501" s="17" t="s">
        <v>15</v>
      </c>
      <c r="F501" s="18"/>
      <c r="G501" s="18"/>
      <c r="H501" s="21"/>
    </row>
    <row r="502" spans="1:8" ht="27" customHeight="1">
      <c r="A502" s="35"/>
      <c r="B502" s="16" t="s">
        <v>375</v>
      </c>
      <c r="C502" s="16" t="s">
        <v>388</v>
      </c>
      <c r="D502" s="65">
        <v>63</v>
      </c>
      <c r="E502" s="17" t="s">
        <v>15</v>
      </c>
      <c r="F502" s="18"/>
      <c r="G502" s="18"/>
      <c r="H502" s="21"/>
    </row>
    <row r="503" spans="1:8" ht="27" customHeight="1">
      <c r="A503" s="35"/>
      <c r="B503" s="16" t="s">
        <v>375</v>
      </c>
      <c r="C503" s="16" t="s">
        <v>380</v>
      </c>
      <c r="D503" s="65">
        <f>3+3+3+3+2+3+1+1+1+1+2+2+1+1+2+2+2+2+1+1+3+3+2+2+2+3+3</f>
        <v>55</v>
      </c>
      <c r="E503" s="17" t="s">
        <v>15</v>
      </c>
      <c r="F503" s="18"/>
      <c r="G503" s="18"/>
      <c r="H503" s="21"/>
    </row>
    <row r="504" spans="1:8" ht="27" customHeight="1">
      <c r="A504" s="35"/>
      <c r="B504" s="16"/>
      <c r="C504" s="16"/>
      <c r="D504" s="65"/>
      <c r="E504" s="17"/>
      <c r="F504" s="18"/>
      <c r="G504" s="18"/>
      <c r="H504" s="21"/>
    </row>
    <row r="505" spans="1:8" ht="27" customHeight="1">
      <c r="A505" s="15"/>
      <c r="B505" s="16" t="s">
        <v>358</v>
      </c>
      <c r="C505" s="16" t="s">
        <v>359</v>
      </c>
      <c r="D505" s="65">
        <v>4</v>
      </c>
      <c r="E505" s="17" t="s">
        <v>360</v>
      </c>
      <c r="F505" s="18"/>
      <c r="G505" s="18"/>
      <c r="H505" s="21"/>
    </row>
    <row r="506" spans="1:8" ht="27" customHeight="1">
      <c r="A506" s="15"/>
      <c r="B506" s="16" t="s">
        <v>156</v>
      </c>
      <c r="C506" s="16"/>
      <c r="D506" s="65">
        <v>1</v>
      </c>
      <c r="E506" s="17" t="s">
        <v>9</v>
      </c>
      <c r="F506" s="18"/>
      <c r="G506" s="18"/>
      <c r="H506" s="21"/>
    </row>
    <row r="507" spans="1:8" ht="27" customHeight="1">
      <c r="A507" s="35"/>
      <c r="B507" s="16" t="s">
        <v>767</v>
      </c>
      <c r="C507" s="16"/>
      <c r="D507" s="65"/>
      <c r="E507" s="17"/>
      <c r="F507" s="18"/>
      <c r="G507" s="18"/>
      <c r="H507" s="21"/>
    </row>
    <row r="508" spans="1:8" ht="27" customHeight="1">
      <c r="A508" s="31"/>
      <c r="B508" s="16" t="s">
        <v>163</v>
      </c>
      <c r="C508" s="16" t="s">
        <v>256</v>
      </c>
      <c r="D508" s="65">
        <f>SUM(D435:D436)</f>
        <v>166</v>
      </c>
      <c r="E508" s="17" t="s">
        <v>56</v>
      </c>
      <c r="F508" s="25"/>
      <c r="G508" s="18"/>
      <c r="H508" s="32"/>
    </row>
    <row r="509" spans="1:8" ht="27" customHeight="1">
      <c r="A509" s="31"/>
      <c r="B509" s="16" t="s">
        <v>164</v>
      </c>
      <c r="C509" s="16" t="s">
        <v>256</v>
      </c>
      <c r="D509" s="65">
        <f>SUM(D437:D440)</f>
        <v>1234</v>
      </c>
      <c r="E509" s="17" t="s">
        <v>18</v>
      </c>
      <c r="F509" s="25"/>
      <c r="G509" s="18"/>
      <c r="H509" s="32"/>
    </row>
    <row r="510" spans="1:8" ht="27" customHeight="1">
      <c r="A510" s="60"/>
      <c r="B510" s="16"/>
      <c r="C510" s="16"/>
      <c r="D510" s="65"/>
      <c r="E510" s="17"/>
      <c r="F510" s="25"/>
      <c r="G510" s="25"/>
      <c r="H510" s="32"/>
    </row>
    <row r="511" spans="1:8" ht="27" customHeight="1">
      <c r="A511" s="15"/>
      <c r="B511" s="17" t="s">
        <v>12</v>
      </c>
      <c r="C511" s="16"/>
      <c r="D511" s="65"/>
      <c r="E511" s="17"/>
      <c r="F511" s="18"/>
      <c r="G511" s="18"/>
      <c r="H511" s="21"/>
    </row>
    <row r="512" spans="1:8" ht="27" customHeight="1">
      <c r="A512" s="15"/>
      <c r="B512" s="16"/>
      <c r="C512" s="16"/>
      <c r="D512" s="65"/>
      <c r="E512" s="17"/>
      <c r="F512" s="18"/>
      <c r="G512" s="18"/>
      <c r="H512" s="21"/>
    </row>
    <row r="513" spans="1:8" s="5" customFormat="1" ht="27" customHeight="1">
      <c r="A513" s="35">
        <f>A7</f>
        <v>5</v>
      </c>
      <c r="B513" s="16" t="str">
        <f>B7</f>
        <v>自動制御設備</v>
      </c>
      <c r="C513" s="16"/>
      <c r="D513" s="71"/>
      <c r="E513" s="17"/>
      <c r="F513" s="18"/>
      <c r="G513" s="18"/>
      <c r="H513" s="21"/>
    </row>
    <row r="514" spans="1:8" s="5" customFormat="1" ht="27" customHeight="1">
      <c r="A514" s="35"/>
      <c r="B514" s="16" t="s">
        <v>805</v>
      </c>
      <c r="C514" s="16"/>
      <c r="D514" s="71"/>
      <c r="E514" s="17"/>
      <c r="F514" s="18"/>
      <c r="G514" s="18"/>
      <c r="H514" s="21"/>
    </row>
    <row r="515" spans="1:8" s="5" customFormat="1" ht="27" customHeight="1">
      <c r="A515" s="35"/>
      <c r="B515" s="86" t="s">
        <v>801</v>
      </c>
      <c r="C515" s="16"/>
      <c r="D515" s="71"/>
      <c r="E515" s="17"/>
      <c r="F515" s="18"/>
      <c r="G515" s="18"/>
      <c r="H515" s="21"/>
    </row>
    <row r="516" spans="1:8" s="5" customFormat="1" ht="27" customHeight="1">
      <c r="A516" s="35"/>
      <c r="B516" s="86" t="s">
        <v>398</v>
      </c>
      <c r="C516" s="16" t="s">
        <v>802</v>
      </c>
      <c r="D516" s="71">
        <v>2</v>
      </c>
      <c r="E516" s="17" t="s">
        <v>155</v>
      </c>
      <c r="F516" s="18"/>
      <c r="G516" s="18"/>
      <c r="H516" s="21"/>
    </row>
    <row r="517" spans="1:8" s="5" customFormat="1" ht="27" customHeight="1">
      <c r="A517" s="35"/>
      <c r="B517" s="86" t="s">
        <v>397</v>
      </c>
      <c r="C517" s="16"/>
      <c r="D517" s="71">
        <v>2</v>
      </c>
      <c r="E517" s="17" t="s">
        <v>155</v>
      </c>
      <c r="F517" s="18"/>
      <c r="G517" s="18"/>
      <c r="H517" s="21"/>
    </row>
    <row r="518" spans="1:8" s="5" customFormat="1" ht="27" customHeight="1">
      <c r="A518" s="35"/>
      <c r="B518" s="86" t="s">
        <v>295</v>
      </c>
      <c r="C518" s="16"/>
      <c r="D518" s="71">
        <v>2</v>
      </c>
      <c r="E518" s="17" t="s">
        <v>155</v>
      </c>
      <c r="F518" s="18"/>
      <c r="G518" s="18"/>
      <c r="H518" s="21"/>
    </row>
    <row r="519" spans="1:8" s="5" customFormat="1" ht="27" customHeight="1">
      <c r="A519" s="35"/>
      <c r="B519" s="86" t="s">
        <v>803</v>
      </c>
      <c r="C519" s="16"/>
      <c r="D519" s="71"/>
      <c r="E519" s="17"/>
      <c r="F519" s="18"/>
      <c r="G519" s="18"/>
      <c r="H519" s="21"/>
    </row>
    <row r="520" spans="1:8" s="5" customFormat="1" ht="27" customHeight="1">
      <c r="A520" s="35"/>
      <c r="B520" s="86" t="s">
        <v>397</v>
      </c>
      <c r="C520" s="16"/>
      <c r="D520" s="71">
        <v>1</v>
      </c>
      <c r="E520" s="17" t="s">
        <v>155</v>
      </c>
      <c r="F520" s="18"/>
      <c r="G520" s="18"/>
      <c r="H520" s="21"/>
    </row>
    <row r="521" spans="1:8" s="5" customFormat="1" ht="27" customHeight="1">
      <c r="A521" s="35"/>
      <c r="B521" s="86" t="s">
        <v>878</v>
      </c>
      <c r="C521" s="16"/>
      <c r="D521" s="71"/>
      <c r="E521" s="17"/>
      <c r="F521" s="18"/>
      <c r="G521" s="18"/>
      <c r="H521" s="21"/>
    </row>
    <row r="522" spans="1:8" s="5" customFormat="1" ht="27" customHeight="1">
      <c r="A522" s="35"/>
      <c r="B522" s="86" t="s">
        <v>397</v>
      </c>
      <c r="C522" s="16"/>
      <c r="D522" s="71">
        <v>2</v>
      </c>
      <c r="E522" s="17" t="s">
        <v>155</v>
      </c>
      <c r="F522" s="18"/>
      <c r="G522" s="18"/>
      <c r="H522" s="21"/>
    </row>
    <row r="523" spans="1:8" s="5" customFormat="1" ht="27" customHeight="1">
      <c r="A523" s="35"/>
      <c r="B523" s="86" t="s">
        <v>804</v>
      </c>
      <c r="C523" s="16"/>
      <c r="D523" s="71"/>
      <c r="E523" s="17"/>
      <c r="F523" s="18"/>
      <c r="G523" s="18"/>
      <c r="H523" s="21"/>
    </row>
    <row r="524" spans="1:8" s="5" customFormat="1" ht="27" customHeight="1">
      <c r="A524" s="35"/>
      <c r="B524" s="86" t="s">
        <v>797</v>
      </c>
      <c r="C524" s="16"/>
      <c r="D524" s="71">
        <v>6</v>
      </c>
      <c r="E524" s="17" t="s">
        <v>155</v>
      </c>
      <c r="F524" s="18"/>
      <c r="G524" s="18"/>
      <c r="H524" s="21"/>
    </row>
    <row r="525" spans="1:8" s="5" customFormat="1" ht="27" customHeight="1">
      <c r="A525" s="35"/>
      <c r="B525" s="86" t="s">
        <v>798</v>
      </c>
      <c r="C525" s="16"/>
      <c r="D525" s="71">
        <v>6</v>
      </c>
      <c r="E525" s="17" t="s">
        <v>155</v>
      </c>
      <c r="F525" s="18"/>
      <c r="G525" s="18"/>
      <c r="H525" s="21"/>
    </row>
    <row r="526" spans="1:8" s="5" customFormat="1" ht="27" customHeight="1">
      <c r="A526" s="35"/>
      <c r="B526" s="86" t="s">
        <v>799</v>
      </c>
      <c r="C526" s="16"/>
      <c r="D526" s="71">
        <v>6</v>
      </c>
      <c r="E526" s="17" t="s">
        <v>155</v>
      </c>
      <c r="F526" s="18"/>
      <c r="G526" s="18"/>
      <c r="H526" s="21"/>
    </row>
    <row r="527" spans="1:8" s="5" customFormat="1" ht="27" customHeight="1">
      <c r="A527" s="35"/>
      <c r="B527" s="86" t="s">
        <v>338</v>
      </c>
      <c r="C527" s="16"/>
      <c r="D527" s="71"/>
      <c r="E527" s="17"/>
      <c r="F527" s="18"/>
      <c r="G527" s="18"/>
      <c r="H527" s="21"/>
    </row>
    <row r="528" spans="1:8" s="5" customFormat="1" ht="27" customHeight="1">
      <c r="A528" s="35"/>
      <c r="B528" s="86" t="s">
        <v>295</v>
      </c>
      <c r="C528" s="16"/>
      <c r="D528" s="71">
        <v>2</v>
      </c>
      <c r="E528" s="17" t="s">
        <v>155</v>
      </c>
      <c r="F528" s="18"/>
      <c r="G528" s="18"/>
      <c r="H528" s="21"/>
    </row>
    <row r="529" spans="1:8" s="5" customFormat="1" ht="27" customHeight="1">
      <c r="A529" s="35"/>
      <c r="B529" s="16" t="s">
        <v>839</v>
      </c>
      <c r="C529" s="16"/>
      <c r="D529" s="71"/>
      <c r="E529" s="17"/>
      <c r="F529" s="18"/>
      <c r="G529" s="18"/>
      <c r="H529" s="21"/>
    </row>
    <row r="530" spans="1:8" ht="27" customHeight="1">
      <c r="A530" s="35"/>
      <c r="B530" s="87" t="s">
        <v>806</v>
      </c>
      <c r="C530" s="16"/>
      <c r="D530" s="81"/>
      <c r="E530" s="17"/>
      <c r="F530" s="82"/>
      <c r="G530" s="18"/>
      <c r="H530" s="83"/>
    </row>
    <row r="531" spans="1:8" s="30" customFormat="1" ht="27" customHeight="1">
      <c r="A531" s="35"/>
      <c r="B531" s="33" t="s">
        <v>335</v>
      </c>
      <c r="C531" s="74" t="s">
        <v>807</v>
      </c>
      <c r="D531" s="84">
        <v>1</v>
      </c>
      <c r="E531" s="17" t="s">
        <v>9</v>
      </c>
      <c r="F531" s="18"/>
      <c r="G531" s="18"/>
      <c r="H531" s="85"/>
    </row>
    <row r="532" spans="1:8" s="30" customFormat="1" ht="27" customHeight="1">
      <c r="A532" s="35"/>
      <c r="B532" s="87" t="s">
        <v>879</v>
      </c>
      <c r="C532" s="74" t="s">
        <v>880</v>
      </c>
      <c r="D532" s="84">
        <v>2</v>
      </c>
      <c r="E532" s="17" t="s">
        <v>881</v>
      </c>
      <c r="F532" s="18"/>
      <c r="G532" s="18"/>
      <c r="H532" s="19"/>
    </row>
    <row r="533" spans="1:8" s="30" customFormat="1" ht="27" customHeight="1">
      <c r="A533" s="35"/>
      <c r="B533" s="87" t="s">
        <v>808</v>
      </c>
      <c r="C533" s="74"/>
      <c r="D533" s="84"/>
      <c r="E533" s="17"/>
      <c r="F533" s="18"/>
      <c r="G533" s="18"/>
      <c r="H533" s="85"/>
    </row>
    <row r="534" spans="1:8" s="30" customFormat="1" ht="27" customHeight="1">
      <c r="A534" s="35"/>
      <c r="B534" s="87" t="s">
        <v>796</v>
      </c>
      <c r="C534" s="74" t="s">
        <v>840</v>
      </c>
      <c r="D534" s="84">
        <v>1</v>
      </c>
      <c r="E534" s="17" t="s">
        <v>296</v>
      </c>
      <c r="F534" s="18"/>
      <c r="G534" s="18"/>
      <c r="H534" s="19"/>
    </row>
    <row r="535" spans="1:8" s="30" customFormat="1" ht="27" customHeight="1">
      <c r="A535" s="35"/>
      <c r="B535" s="87" t="s">
        <v>882</v>
      </c>
      <c r="C535" s="74" t="s">
        <v>840</v>
      </c>
      <c r="D535" s="84">
        <v>1</v>
      </c>
      <c r="E535" s="17" t="s">
        <v>296</v>
      </c>
      <c r="F535" s="18"/>
      <c r="G535" s="18"/>
      <c r="H535" s="19"/>
    </row>
    <row r="536" spans="1:8" s="30" customFormat="1" ht="27" customHeight="1">
      <c r="A536" s="35"/>
      <c r="B536" s="87" t="s">
        <v>336</v>
      </c>
      <c r="C536" s="74"/>
      <c r="D536" s="84">
        <v>1</v>
      </c>
      <c r="E536" s="17" t="s">
        <v>296</v>
      </c>
      <c r="F536" s="18"/>
      <c r="G536" s="18"/>
      <c r="H536" s="19"/>
    </row>
    <row r="537" spans="1:8" s="30" customFormat="1" ht="27" customHeight="1">
      <c r="A537" s="35"/>
      <c r="B537" s="87"/>
      <c r="C537" s="74"/>
      <c r="D537" s="84"/>
      <c r="E537" s="17"/>
      <c r="F537" s="18"/>
      <c r="G537" s="18"/>
      <c r="H537" s="19"/>
    </row>
    <row r="538" spans="1:8" s="30" customFormat="1" ht="27" customHeight="1">
      <c r="A538" s="35"/>
      <c r="B538" s="33" t="s">
        <v>337</v>
      </c>
      <c r="C538" s="74"/>
      <c r="D538" s="84">
        <v>1</v>
      </c>
      <c r="E538" s="17" t="s">
        <v>9</v>
      </c>
      <c r="F538" s="18"/>
      <c r="G538" s="18"/>
      <c r="H538" s="85"/>
    </row>
    <row r="539" spans="1:8" s="30" customFormat="1" ht="27" customHeight="1">
      <c r="A539" s="35"/>
      <c r="B539" s="33" t="s">
        <v>800</v>
      </c>
      <c r="C539" s="74"/>
      <c r="D539" s="84">
        <v>1</v>
      </c>
      <c r="E539" s="17" t="s">
        <v>9</v>
      </c>
      <c r="F539" s="18"/>
      <c r="G539" s="18"/>
      <c r="H539" s="85"/>
    </row>
    <row r="540" spans="1:8" s="30" customFormat="1" ht="27" customHeight="1">
      <c r="A540" s="35"/>
      <c r="B540" s="33" t="s">
        <v>348</v>
      </c>
      <c r="C540" s="74"/>
      <c r="D540" s="84">
        <v>1</v>
      </c>
      <c r="E540" s="17" t="s">
        <v>9</v>
      </c>
      <c r="F540" s="18"/>
      <c r="G540" s="18"/>
      <c r="H540" s="85"/>
    </row>
    <row r="541" spans="1:8" s="30" customFormat="1" ht="27" customHeight="1">
      <c r="A541" s="35"/>
      <c r="B541" s="33" t="s">
        <v>888</v>
      </c>
      <c r="C541" s="74"/>
      <c r="D541" s="84">
        <v>1</v>
      </c>
      <c r="E541" s="17" t="s">
        <v>9</v>
      </c>
      <c r="F541" s="18"/>
      <c r="G541" s="18"/>
      <c r="H541" s="85"/>
    </row>
    <row r="542" spans="1:8" s="30" customFormat="1" ht="27" customHeight="1">
      <c r="A542" s="35"/>
      <c r="B542" s="33" t="s">
        <v>841</v>
      </c>
      <c r="C542" s="74"/>
      <c r="D542" s="84">
        <v>1</v>
      </c>
      <c r="E542" s="17" t="s">
        <v>9</v>
      </c>
      <c r="F542" s="18"/>
      <c r="G542" s="18"/>
      <c r="H542" s="85"/>
    </row>
    <row r="543" spans="1:8" s="30" customFormat="1" ht="27" customHeight="1">
      <c r="A543" s="35"/>
      <c r="B543" s="33"/>
      <c r="C543" s="74"/>
      <c r="D543" s="84"/>
      <c r="E543" s="17"/>
      <c r="F543" s="18"/>
      <c r="G543" s="18"/>
      <c r="H543" s="85"/>
    </row>
    <row r="544" spans="1:8" s="30" customFormat="1" ht="27" customHeight="1">
      <c r="A544" s="35"/>
      <c r="B544" s="16" t="s">
        <v>297</v>
      </c>
      <c r="C544" s="16"/>
      <c r="D544" s="65"/>
      <c r="E544" s="17"/>
      <c r="F544" s="25"/>
      <c r="G544" s="18"/>
      <c r="H544" s="23"/>
    </row>
    <row r="545" spans="1:8" s="30" customFormat="1" ht="27" customHeight="1">
      <c r="A545" s="52"/>
      <c r="B545" s="16" t="s">
        <v>298</v>
      </c>
      <c r="C545" s="16" t="s">
        <v>299</v>
      </c>
      <c r="D545" s="84">
        <f>1578+2+204</f>
        <v>1784</v>
      </c>
      <c r="E545" s="17" t="s">
        <v>13</v>
      </c>
      <c r="F545" s="25"/>
      <c r="G545" s="18"/>
      <c r="H545" s="23"/>
    </row>
    <row r="546" spans="1:8" ht="27" customHeight="1">
      <c r="A546" s="35"/>
      <c r="B546" s="16" t="s">
        <v>298</v>
      </c>
      <c r="C546" s="16" t="s">
        <v>300</v>
      </c>
      <c r="D546" s="65">
        <v>67</v>
      </c>
      <c r="E546" s="17" t="s">
        <v>13</v>
      </c>
      <c r="F546" s="25"/>
      <c r="G546" s="18"/>
      <c r="H546" s="23"/>
    </row>
    <row r="547" spans="1:8" ht="27" customHeight="1">
      <c r="A547" s="35"/>
      <c r="B547" s="16" t="s">
        <v>298</v>
      </c>
      <c r="C547" s="16" t="s">
        <v>301</v>
      </c>
      <c r="D547" s="65">
        <v>18</v>
      </c>
      <c r="E547" s="17" t="s">
        <v>13</v>
      </c>
      <c r="F547" s="25"/>
      <c r="G547" s="18"/>
      <c r="H547" s="23"/>
    </row>
    <row r="548" spans="1:8" ht="27" customHeight="1">
      <c r="A548" s="35"/>
      <c r="B548" s="16" t="s">
        <v>298</v>
      </c>
      <c r="C548" s="16" t="s">
        <v>302</v>
      </c>
      <c r="D548" s="65">
        <v>36</v>
      </c>
      <c r="E548" s="17" t="s">
        <v>13</v>
      </c>
      <c r="F548" s="25"/>
      <c r="G548" s="18"/>
      <c r="H548" s="23"/>
    </row>
    <row r="549" spans="1:8" ht="27" customHeight="1">
      <c r="A549" s="35"/>
      <c r="B549" s="16" t="s">
        <v>298</v>
      </c>
      <c r="C549" s="16" t="s">
        <v>339</v>
      </c>
      <c r="D549" s="65">
        <v>218</v>
      </c>
      <c r="E549" s="17" t="s">
        <v>13</v>
      </c>
      <c r="F549" s="25"/>
      <c r="G549" s="18"/>
      <c r="H549" s="23"/>
    </row>
    <row r="550" spans="1:8" ht="27" customHeight="1">
      <c r="A550" s="35"/>
      <c r="B550" s="16" t="s">
        <v>298</v>
      </c>
      <c r="C550" s="16" t="s">
        <v>303</v>
      </c>
      <c r="D550" s="65">
        <v>260</v>
      </c>
      <c r="E550" s="17" t="s">
        <v>13</v>
      </c>
      <c r="F550" s="25"/>
      <c r="G550" s="18"/>
      <c r="H550" s="23"/>
    </row>
    <row r="551" spans="1:8" ht="27" customHeight="1">
      <c r="A551" s="35"/>
      <c r="B551" s="16" t="s">
        <v>298</v>
      </c>
      <c r="C551" s="16" t="s">
        <v>809</v>
      </c>
      <c r="D551" s="65">
        <v>65</v>
      </c>
      <c r="E551" s="17" t="s">
        <v>13</v>
      </c>
      <c r="F551" s="25"/>
      <c r="G551" s="18"/>
      <c r="H551" s="23"/>
    </row>
    <row r="552" spans="1:8" s="30" customFormat="1" ht="27" customHeight="1">
      <c r="A552" s="52"/>
      <c r="B552" s="16" t="s">
        <v>304</v>
      </c>
      <c r="C552" s="16" t="s">
        <v>299</v>
      </c>
      <c r="D552" s="84">
        <f>1120+135+852+30-8</f>
        <v>2129</v>
      </c>
      <c r="E552" s="17" t="s">
        <v>13</v>
      </c>
      <c r="F552" s="25"/>
      <c r="G552" s="18"/>
      <c r="H552" s="23"/>
    </row>
    <row r="553" spans="1:8" ht="27" customHeight="1">
      <c r="A553" s="35"/>
      <c r="B553" s="16" t="s">
        <v>304</v>
      </c>
      <c r="C553" s="16" t="s">
        <v>303</v>
      </c>
      <c r="D553" s="65">
        <v>132</v>
      </c>
      <c r="E553" s="17" t="s">
        <v>13</v>
      </c>
      <c r="F553" s="25"/>
      <c r="G553" s="18"/>
      <c r="H553" s="23"/>
    </row>
    <row r="554" spans="1:8" ht="27" customHeight="1">
      <c r="A554" s="35"/>
      <c r="B554" s="16" t="s">
        <v>304</v>
      </c>
      <c r="C554" s="16" t="s">
        <v>810</v>
      </c>
      <c r="D554" s="65">
        <v>33</v>
      </c>
      <c r="E554" s="17" t="s">
        <v>13</v>
      </c>
      <c r="F554" s="25"/>
      <c r="G554" s="18"/>
      <c r="H554" s="23"/>
    </row>
    <row r="555" spans="1:8" ht="27" customHeight="1">
      <c r="A555" s="35"/>
      <c r="B555" s="16" t="s">
        <v>811</v>
      </c>
      <c r="C555" s="16" t="s">
        <v>306</v>
      </c>
      <c r="D555" s="65">
        <f>1122+2+204</f>
        <v>1328</v>
      </c>
      <c r="E555" s="17" t="s">
        <v>13</v>
      </c>
      <c r="F555" s="25"/>
      <c r="G555" s="18"/>
      <c r="H555" s="23"/>
    </row>
    <row r="556" spans="1:8" ht="27" customHeight="1">
      <c r="A556" s="35"/>
      <c r="B556" s="16" t="s">
        <v>811</v>
      </c>
      <c r="C556" s="16" t="s">
        <v>812</v>
      </c>
      <c r="D556" s="65">
        <v>33</v>
      </c>
      <c r="E556" s="17" t="s">
        <v>13</v>
      </c>
      <c r="F556" s="25"/>
      <c r="G556" s="18"/>
      <c r="H556" s="23"/>
    </row>
    <row r="557" spans="1:8" ht="27" customHeight="1">
      <c r="A557" s="35"/>
      <c r="B557" s="16" t="s">
        <v>305</v>
      </c>
      <c r="C557" s="16" t="s">
        <v>306</v>
      </c>
      <c r="D557" s="65">
        <v>27</v>
      </c>
      <c r="E557" s="17" t="s">
        <v>13</v>
      </c>
      <c r="F557" s="25"/>
      <c r="G557" s="18"/>
      <c r="H557" s="23"/>
    </row>
    <row r="558" spans="1:8" ht="27" customHeight="1">
      <c r="A558" s="35"/>
      <c r="B558" s="16" t="s">
        <v>307</v>
      </c>
      <c r="C558" s="16" t="s">
        <v>308</v>
      </c>
      <c r="D558" s="65">
        <v>27</v>
      </c>
      <c r="E558" s="17" t="s">
        <v>13</v>
      </c>
      <c r="F558" s="25"/>
      <c r="G558" s="18"/>
      <c r="H558" s="23"/>
    </row>
    <row r="559" spans="1:8" ht="27" customHeight="1">
      <c r="A559" s="35"/>
      <c r="B559" s="16" t="s">
        <v>885</v>
      </c>
      <c r="C559" s="16" t="s">
        <v>884</v>
      </c>
      <c r="D559" s="65">
        <v>99</v>
      </c>
      <c r="E559" s="17" t="s">
        <v>13</v>
      </c>
      <c r="F559" s="25"/>
      <c r="G559" s="18"/>
      <c r="H559" s="23"/>
    </row>
    <row r="560" spans="1:8" ht="27" customHeight="1">
      <c r="A560" s="35"/>
      <c r="B560" s="16" t="s">
        <v>309</v>
      </c>
      <c r="C560" s="16" t="s">
        <v>299</v>
      </c>
      <c r="D560" s="65">
        <v>825</v>
      </c>
      <c r="E560" s="17" t="s">
        <v>13</v>
      </c>
      <c r="F560" s="25"/>
      <c r="G560" s="18"/>
      <c r="H560" s="23"/>
    </row>
    <row r="561" spans="1:8" ht="27" customHeight="1">
      <c r="A561" s="35"/>
      <c r="B561" s="16" t="s">
        <v>309</v>
      </c>
      <c r="C561" s="16" t="s">
        <v>339</v>
      </c>
      <c r="D561" s="65">
        <v>119</v>
      </c>
      <c r="E561" s="17" t="s">
        <v>13</v>
      </c>
      <c r="F561" s="25"/>
      <c r="G561" s="18"/>
      <c r="H561" s="23"/>
    </row>
    <row r="562" spans="1:8" ht="27" customHeight="1">
      <c r="A562" s="35"/>
      <c r="B562" s="16" t="s">
        <v>309</v>
      </c>
      <c r="C562" s="16" t="s">
        <v>310</v>
      </c>
      <c r="D562" s="65">
        <v>34</v>
      </c>
      <c r="E562" s="17" t="s">
        <v>13</v>
      </c>
      <c r="F562" s="25"/>
      <c r="G562" s="18"/>
      <c r="H562" s="23"/>
    </row>
    <row r="563" spans="1:8" ht="27" customHeight="1">
      <c r="A563" s="35"/>
      <c r="B563" s="16" t="s">
        <v>309</v>
      </c>
      <c r="C563" s="16" t="s">
        <v>813</v>
      </c>
      <c r="D563" s="65">
        <v>37</v>
      </c>
      <c r="E563" s="17" t="s">
        <v>13</v>
      </c>
      <c r="F563" s="25"/>
      <c r="G563" s="18"/>
      <c r="H563" s="23"/>
    </row>
    <row r="564" spans="1:8" s="30" customFormat="1" ht="27" customHeight="1">
      <c r="A564" s="52"/>
      <c r="B564" s="16" t="s">
        <v>311</v>
      </c>
      <c r="C564" s="16" t="s">
        <v>299</v>
      </c>
      <c r="D564" s="84">
        <f>1434+32</f>
        <v>1466</v>
      </c>
      <c r="E564" s="17" t="s">
        <v>13</v>
      </c>
      <c r="F564" s="25"/>
      <c r="G564" s="18"/>
      <c r="H564" s="23"/>
    </row>
    <row r="565" spans="1:8" ht="27" customHeight="1">
      <c r="A565" s="35"/>
      <c r="B565" s="16" t="s">
        <v>311</v>
      </c>
      <c r="C565" s="16" t="s">
        <v>303</v>
      </c>
      <c r="D565" s="65">
        <v>45</v>
      </c>
      <c r="E565" s="17" t="s">
        <v>13</v>
      </c>
      <c r="F565" s="25"/>
      <c r="G565" s="18"/>
      <c r="H565" s="23"/>
    </row>
    <row r="566" spans="1:8" ht="27" customHeight="1">
      <c r="A566" s="35"/>
      <c r="B566" s="16" t="s">
        <v>311</v>
      </c>
      <c r="C566" s="16" t="s">
        <v>810</v>
      </c>
      <c r="D566" s="65">
        <v>11</v>
      </c>
      <c r="E566" s="17" t="s">
        <v>13</v>
      </c>
      <c r="F566" s="25"/>
      <c r="G566" s="18"/>
      <c r="H566" s="23"/>
    </row>
    <row r="567" spans="1:8" ht="27" customHeight="1">
      <c r="A567" s="35"/>
      <c r="B567" s="16" t="s">
        <v>887</v>
      </c>
      <c r="C567" s="16" t="s">
        <v>884</v>
      </c>
      <c r="D567" s="65">
        <v>19</v>
      </c>
      <c r="E567" s="17" t="s">
        <v>13</v>
      </c>
      <c r="F567" s="25"/>
      <c r="G567" s="18"/>
      <c r="H567" s="23"/>
    </row>
    <row r="568" spans="1:8" ht="27" customHeight="1">
      <c r="A568" s="35"/>
      <c r="B568" s="16" t="s">
        <v>312</v>
      </c>
      <c r="C568" s="16" t="s">
        <v>306</v>
      </c>
      <c r="D568" s="65">
        <v>15</v>
      </c>
      <c r="E568" s="17" t="s">
        <v>13</v>
      </c>
      <c r="F568" s="25"/>
      <c r="G568" s="18"/>
      <c r="H568" s="23"/>
    </row>
    <row r="569" spans="1:8" ht="27" customHeight="1">
      <c r="A569" s="35"/>
      <c r="B569" s="16" t="s">
        <v>313</v>
      </c>
      <c r="C569" s="16" t="s">
        <v>308</v>
      </c>
      <c r="D569" s="65">
        <v>15</v>
      </c>
      <c r="E569" s="17" t="s">
        <v>13</v>
      </c>
      <c r="F569" s="25"/>
      <c r="G569" s="18"/>
      <c r="H569" s="23"/>
    </row>
    <row r="570" spans="1:8" ht="27" customHeight="1">
      <c r="A570" s="35"/>
      <c r="B570" s="16" t="s">
        <v>814</v>
      </c>
      <c r="C570" s="16" t="s">
        <v>306</v>
      </c>
      <c r="D570" s="65">
        <v>530</v>
      </c>
      <c r="E570" s="17" t="s">
        <v>13</v>
      </c>
      <c r="F570" s="25"/>
      <c r="G570" s="18"/>
      <c r="H570" s="23"/>
    </row>
    <row r="571" spans="1:8" ht="27" customHeight="1">
      <c r="A571" s="35"/>
      <c r="B571" s="16" t="s">
        <v>814</v>
      </c>
      <c r="C571" s="16" t="s">
        <v>812</v>
      </c>
      <c r="D571" s="65">
        <v>12</v>
      </c>
      <c r="E571" s="17" t="s">
        <v>13</v>
      </c>
      <c r="F571" s="25"/>
      <c r="G571" s="18"/>
      <c r="H571" s="23"/>
    </row>
    <row r="572" spans="1:8" s="30" customFormat="1" ht="27" customHeight="1">
      <c r="A572" s="52"/>
      <c r="B572" s="16" t="s">
        <v>815</v>
      </c>
      <c r="C572" s="16" t="s">
        <v>299</v>
      </c>
      <c r="D572" s="84">
        <v>360</v>
      </c>
      <c r="E572" s="17" t="s">
        <v>13</v>
      </c>
      <c r="F572" s="25"/>
      <c r="G572" s="18"/>
      <c r="H572" s="23"/>
    </row>
    <row r="573" spans="1:8" ht="27" customHeight="1">
      <c r="A573" s="35"/>
      <c r="B573" s="16" t="s">
        <v>815</v>
      </c>
      <c r="C573" s="16" t="s">
        <v>339</v>
      </c>
      <c r="D573" s="65">
        <v>78</v>
      </c>
      <c r="E573" s="17" t="s">
        <v>13</v>
      </c>
      <c r="F573" s="25"/>
      <c r="G573" s="18"/>
      <c r="H573" s="23"/>
    </row>
    <row r="574" spans="1:8" ht="27" customHeight="1">
      <c r="A574" s="35"/>
      <c r="B574" s="16" t="s">
        <v>815</v>
      </c>
      <c r="C574" s="16" t="s">
        <v>303</v>
      </c>
      <c r="D574" s="65">
        <v>70</v>
      </c>
      <c r="E574" s="17" t="s">
        <v>13</v>
      </c>
      <c r="F574" s="25"/>
      <c r="G574" s="18"/>
      <c r="H574" s="23"/>
    </row>
    <row r="575" spans="1:8" ht="27" customHeight="1">
      <c r="A575" s="35"/>
      <c r="B575" s="16" t="s">
        <v>815</v>
      </c>
      <c r="C575" s="16" t="s">
        <v>809</v>
      </c>
      <c r="D575" s="65">
        <v>13</v>
      </c>
      <c r="E575" s="17" t="s">
        <v>13</v>
      </c>
      <c r="F575" s="25"/>
      <c r="G575" s="18"/>
      <c r="H575" s="23"/>
    </row>
    <row r="576" spans="1:8" s="30" customFormat="1" ht="27" customHeight="1">
      <c r="A576" s="52"/>
      <c r="B576" s="16" t="s">
        <v>314</v>
      </c>
      <c r="C576" s="16" t="s">
        <v>299</v>
      </c>
      <c r="D576" s="84">
        <f>1088-200</f>
        <v>888</v>
      </c>
      <c r="E576" s="17" t="s">
        <v>13</v>
      </c>
      <c r="F576" s="25"/>
      <c r="G576" s="18"/>
      <c r="H576" s="23"/>
    </row>
    <row r="577" spans="1:8" ht="27" customHeight="1">
      <c r="A577" s="35"/>
      <c r="B577" s="16" t="s">
        <v>886</v>
      </c>
      <c r="C577" s="16" t="s">
        <v>884</v>
      </c>
      <c r="D577" s="65">
        <v>470</v>
      </c>
      <c r="E577" s="17" t="s">
        <v>13</v>
      </c>
      <c r="F577" s="25"/>
      <c r="G577" s="18"/>
      <c r="H577" s="23"/>
    </row>
    <row r="578" spans="1:8" ht="27" customHeight="1">
      <c r="A578" s="35"/>
      <c r="B578" s="16" t="s">
        <v>342</v>
      </c>
      <c r="C578" s="16" t="s">
        <v>306</v>
      </c>
      <c r="D578" s="65">
        <v>66</v>
      </c>
      <c r="E578" s="17" t="s">
        <v>13</v>
      </c>
      <c r="F578" s="25"/>
      <c r="G578" s="18"/>
      <c r="H578" s="23"/>
    </row>
    <row r="579" spans="1:8" ht="27" customHeight="1">
      <c r="A579" s="35"/>
      <c r="B579" s="16" t="s">
        <v>341</v>
      </c>
      <c r="C579" s="16" t="s">
        <v>308</v>
      </c>
      <c r="D579" s="65">
        <v>66</v>
      </c>
      <c r="E579" s="17" t="s">
        <v>13</v>
      </c>
      <c r="F579" s="25"/>
      <c r="G579" s="18"/>
      <c r="H579" s="23"/>
    </row>
    <row r="580" spans="1:8" ht="27" customHeight="1">
      <c r="A580" s="35"/>
      <c r="B580" s="16" t="s">
        <v>816</v>
      </c>
      <c r="C580" s="16" t="s">
        <v>306</v>
      </c>
      <c r="D580" s="65">
        <v>118</v>
      </c>
      <c r="E580" s="17" t="s">
        <v>13</v>
      </c>
      <c r="F580" s="25"/>
      <c r="G580" s="18"/>
      <c r="H580" s="23"/>
    </row>
    <row r="581" spans="1:8" s="30" customFormat="1" ht="27" customHeight="1">
      <c r="A581" s="52"/>
      <c r="B581" s="16" t="s">
        <v>817</v>
      </c>
      <c r="C581" s="16" t="s">
        <v>299</v>
      </c>
      <c r="D581" s="84">
        <f>1542+409</f>
        <v>1951</v>
      </c>
      <c r="E581" s="17" t="s">
        <v>13</v>
      </c>
      <c r="F581" s="25"/>
      <c r="G581" s="18"/>
      <c r="H581" s="23"/>
    </row>
    <row r="582" spans="1:8" s="30" customFormat="1" ht="27" customHeight="1">
      <c r="A582" s="52"/>
      <c r="B582" s="16" t="s">
        <v>883</v>
      </c>
      <c r="C582" s="16"/>
      <c r="D582" s="84">
        <v>2</v>
      </c>
      <c r="E582" s="17" t="s">
        <v>21</v>
      </c>
      <c r="F582" s="25"/>
      <c r="G582" s="18"/>
      <c r="H582" s="23"/>
    </row>
    <row r="583" spans="1:8" s="30" customFormat="1" ht="27" customHeight="1">
      <c r="A583" s="52"/>
      <c r="B583" s="16" t="s">
        <v>340</v>
      </c>
      <c r="C583" s="16"/>
      <c r="D583" s="84">
        <f>28+50</f>
        <v>78</v>
      </c>
      <c r="E583" s="17" t="s">
        <v>13</v>
      </c>
      <c r="F583" s="25"/>
      <c r="G583" s="18"/>
      <c r="H583" s="23"/>
    </row>
    <row r="584" spans="1:8" ht="27" customHeight="1">
      <c r="A584" s="35"/>
      <c r="B584" s="16" t="s">
        <v>315</v>
      </c>
      <c r="C584" s="16" t="s">
        <v>818</v>
      </c>
      <c r="D584" s="65">
        <f>389+8</f>
        <v>397</v>
      </c>
      <c r="E584" s="17" t="s">
        <v>13</v>
      </c>
      <c r="F584" s="25"/>
      <c r="G584" s="18"/>
      <c r="H584" s="23"/>
    </row>
    <row r="585" spans="1:8" ht="27" customHeight="1">
      <c r="A585" s="35"/>
      <c r="B585" s="16" t="s">
        <v>315</v>
      </c>
      <c r="C585" s="16" t="s">
        <v>819</v>
      </c>
      <c r="D585" s="65">
        <f>457+99</f>
        <v>556</v>
      </c>
      <c r="E585" s="17" t="s">
        <v>13</v>
      </c>
      <c r="F585" s="25"/>
      <c r="G585" s="18"/>
      <c r="H585" s="23"/>
    </row>
    <row r="586" spans="1:8" ht="27" customHeight="1">
      <c r="A586" s="35"/>
      <c r="B586" s="16" t="s">
        <v>315</v>
      </c>
      <c r="C586" s="16" t="s">
        <v>820</v>
      </c>
      <c r="D586" s="65">
        <v>189</v>
      </c>
      <c r="E586" s="17" t="s">
        <v>13</v>
      </c>
      <c r="F586" s="25"/>
      <c r="G586" s="18"/>
      <c r="H586" s="23"/>
    </row>
    <row r="587" spans="1:8" ht="27" customHeight="1">
      <c r="A587" s="35"/>
      <c r="B587" s="16" t="s">
        <v>315</v>
      </c>
      <c r="C587" s="16" t="s">
        <v>821</v>
      </c>
      <c r="D587" s="65">
        <v>293</v>
      </c>
      <c r="E587" s="17" t="s">
        <v>13</v>
      </c>
      <c r="F587" s="25"/>
      <c r="G587" s="18"/>
      <c r="H587" s="23"/>
    </row>
    <row r="588" spans="1:8" ht="27" customHeight="1">
      <c r="A588" s="35"/>
      <c r="B588" s="16" t="s">
        <v>315</v>
      </c>
      <c r="C588" s="16" t="s">
        <v>822</v>
      </c>
      <c r="D588" s="65">
        <v>45</v>
      </c>
      <c r="E588" s="17" t="s">
        <v>13</v>
      </c>
      <c r="F588" s="25"/>
      <c r="G588" s="18"/>
      <c r="H588" s="23"/>
    </row>
    <row r="589" spans="1:8" ht="27" customHeight="1">
      <c r="A589" s="35"/>
      <c r="B589" s="16" t="s">
        <v>315</v>
      </c>
      <c r="C589" s="16" t="s">
        <v>823</v>
      </c>
      <c r="D589" s="65">
        <v>16</v>
      </c>
      <c r="E589" s="17" t="s">
        <v>13</v>
      </c>
      <c r="F589" s="25"/>
      <c r="G589" s="18"/>
      <c r="H589" s="23"/>
    </row>
    <row r="590" spans="1:8" ht="27" customHeight="1">
      <c r="A590" s="35"/>
      <c r="B590" s="16" t="s">
        <v>315</v>
      </c>
      <c r="C590" s="16" t="s">
        <v>824</v>
      </c>
      <c r="D590" s="65">
        <v>8</v>
      </c>
      <c r="E590" s="17" t="s">
        <v>13</v>
      </c>
      <c r="F590" s="25"/>
      <c r="G590" s="18"/>
      <c r="H590" s="23"/>
    </row>
    <row r="591" spans="1:8" ht="27" customHeight="1">
      <c r="A591" s="35"/>
      <c r="B591" s="16" t="s">
        <v>315</v>
      </c>
      <c r="C591" s="16" t="s">
        <v>316</v>
      </c>
      <c r="D591" s="65">
        <f>2+135+2+204+851+204</f>
        <v>1398</v>
      </c>
      <c r="E591" s="17" t="s">
        <v>13</v>
      </c>
      <c r="F591" s="25"/>
      <c r="G591" s="18"/>
      <c r="H591" s="23"/>
    </row>
    <row r="592" spans="1:8" ht="27" customHeight="1">
      <c r="A592" s="35"/>
      <c r="B592" s="16" t="s">
        <v>315</v>
      </c>
      <c r="C592" s="16" t="s">
        <v>317</v>
      </c>
      <c r="D592" s="65">
        <f>286+22-4</f>
        <v>304</v>
      </c>
      <c r="E592" s="17" t="s">
        <v>13</v>
      </c>
      <c r="F592" s="25"/>
      <c r="G592" s="18"/>
      <c r="H592" s="23"/>
    </row>
    <row r="593" spans="1:8" ht="27" customHeight="1">
      <c r="A593" s="35"/>
      <c r="B593" s="16" t="s">
        <v>315</v>
      </c>
      <c r="C593" s="16" t="s">
        <v>318</v>
      </c>
      <c r="D593" s="65">
        <v>73</v>
      </c>
      <c r="E593" s="17" t="s">
        <v>13</v>
      </c>
      <c r="F593" s="25"/>
      <c r="G593" s="18"/>
      <c r="H593" s="23"/>
    </row>
    <row r="594" spans="1:8" ht="27" customHeight="1">
      <c r="A594" s="35"/>
      <c r="B594" s="16" t="s">
        <v>315</v>
      </c>
      <c r="C594" s="16" t="s">
        <v>319</v>
      </c>
      <c r="D594" s="65">
        <v>43</v>
      </c>
      <c r="E594" s="17" t="s">
        <v>13</v>
      </c>
      <c r="F594" s="25"/>
      <c r="G594" s="18"/>
      <c r="H594" s="23"/>
    </row>
    <row r="595" spans="1:8" ht="27" customHeight="1">
      <c r="A595" s="35"/>
      <c r="B595" s="16" t="s">
        <v>315</v>
      </c>
      <c r="C595" s="16" t="s">
        <v>343</v>
      </c>
      <c r="D595" s="65">
        <v>49</v>
      </c>
      <c r="E595" s="17" t="s">
        <v>13</v>
      </c>
      <c r="F595" s="25"/>
      <c r="G595" s="18"/>
      <c r="H595" s="23"/>
    </row>
    <row r="596" spans="1:8" ht="27" customHeight="1">
      <c r="A596" s="35"/>
      <c r="B596" s="16" t="s">
        <v>315</v>
      </c>
      <c r="C596" s="16" t="s">
        <v>344</v>
      </c>
      <c r="D596" s="65">
        <v>198</v>
      </c>
      <c r="E596" s="17" t="s">
        <v>13</v>
      </c>
      <c r="F596" s="25"/>
      <c r="G596" s="18"/>
      <c r="H596" s="23"/>
    </row>
    <row r="597" spans="1:8" ht="27" customHeight="1">
      <c r="A597" s="35"/>
      <c r="B597" s="16" t="s">
        <v>315</v>
      </c>
      <c r="C597" s="16" t="s">
        <v>320</v>
      </c>
      <c r="D597" s="65">
        <v>6</v>
      </c>
      <c r="E597" s="17" t="s">
        <v>13</v>
      </c>
      <c r="F597" s="25"/>
      <c r="G597" s="18"/>
      <c r="H597" s="23"/>
    </row>
    <row r="598" spans="1:8" ht="27" customHeight="1">
      <c r="A598" s="35"/>
      <c r="B598" s="16" t="s">
        <v>315</v>
      </c>
      <c r="C598" s="16" t="s">
        <v>825</v>
      </c>
      <c r="D598" s="65">
        <v>125</v>
      </c>
      <c r="E598" s="17" t="s">
        <v>13</v>
      </c>
      <c r="F598" s="25"/>
      <c r="G598" s="18"/>
      <c r="H598" s="23"/>
    </row>
    <row r="599" spans="1:8" ht="27" customHeight="1">
      <c r="A599" s="35"/>
      <c r="B599" s="16" t="s">
        <v>315</v>
      </c>
      <c r="C599" s="16" t="s">
        <v>826</v>
      </c>
      <c r="D599" s="65">
        <v>178</v>
      </c>
      <c r="E599" s="17" t="s">
        <v>13</v>
      </c>
      <c r="F599" s="25"/>
      <c r="G599" s="18"/>
      <c r="H599" s="23"/>
    </row>
    <row r="600" spans="1:8" ht="27" customHeight="1">
      <c r="A600" s="35"/>
      <c r="B600" s="16" t="s">
        <v>315</v>
      </c>
      <c r="C600" s="16" t="s">
        <v>827</v>
      </c>
      <c r="D600" s="65">
        <v>65</v>
      </c>
      <c r="E600" s="17" t="s">
        <v>13</v>
      </c>
      <c r="F600" s="25"/>
      <c r="G600" s="18"/>
      <c r="H600" s="23"/>
    </row>
    <row r="601" spans="1:8" ht="27" customHeight="1">
      <c r="A601" s="35"/>
      <c r="B601" s="16" t="s">
        <v>315</v>
      </c>
      <c r="C601" s="16" t="s">
        <v>828</v>
      </c>
      <c r="D601" s="65">
        <v>19</v>
      </c>
      <c r="E601" s="17" t="s">
        <v>13</v>
      </c>
      <c r="F601" s="25"/>
      <c r="G601" s="18"/>
      <c r="H601" s="23"/>
    </row>
    <row r="602" spans="1:8" ht="27" customHeight="1">
      <c r="A602" s="35"/>
      <c r="B602" s="16" t="s">
        <v>315</v>
      </c>
      <c r="C602" s="16" t="s">
        <v>321</v>
      </c>
      <c r="D602" s="65">
        <f>120-4</f>
        <v>116</v>
      </c>
      <c r="E602" s="17" t="s">
        <v>13</v>
      </c>
      <c r="F602" s="25"/>
      <c r="G602" s="18"/>
      <c r="H602" s="23"/>
    </row>
    <row r="603" spans="1:8" ht="27" customHeight="1">
      <c r="A603" s="35"/>
      <c r="B603" s="16" t="s">
        <v>315</v>
      </c>
      <c r="C603" s="16" t="s">
        <v>829</v>
      </c>
      <c r="D603" s="65">
        <v>50</v>
      </c>
      <c r="E603" s="17" t="s">
        <v>13</v>
      </c>
      <c r="F603" s="25"/>
      <c r="G603" s="18"/>
      <c r="H603" s="23"/>
    </row>
    <row r="604" spans="1:8" ht="27" customHeight="1">
      <c r="A604" s="35"/>
      <c r="B604" s="16" t="s">
        <v>315</v>
      </c>
      <c r="C604" s="16" t="s">
        <v>830</v>
      </c>
      <c r="D604" s="65">
        <v>120</v>
      </c>
      <c r="E604" s="17" t="s">
        <v>13</v>
      </c>
      <c r="F604" s="25"/>
      <c r="G604" s="18"/>
      <c r="H604" s="23"/>
    </row>
    <row r="605" spans="1:8" ht="27" customHeight="1">
      <c r="A605" s="35"/>
      <c r="B605" s="16"/>
      <c r="C605" s="16"/>
      <c r="D605" s="65"/>
      <c r="E605" s="17"/>
      <c r="F605" s="25"/>
      <c r="G605" s="18"/>
      <c r="H605" s="23"/>
    </row>
    <row r="606" spans="1:8" ht="27" customHeight="1">
      <c r="A606" s="35"/>
      <c r="B606" s="16" t="s">
        <v>329</v>
      </c>
      <c r="C606" s="16" t="s">
        <v>842</v>
      </c>
      <c r="D606" s="65">
        <v>159</v>
      </c>
      <c r="E606" s="17" t="s">
        <v>15</v>
      </c>
      <c r="F606" s="25"/>
      <c r="G606" s="18"/>
      <c r="H606" s="23"/>
    </row>
    <row r="607" spans="1:8" ht="27" customHeight="1">
      <c r="A607" s="35"/>
      <c r="B607" s="16" t="s">
        <v>831</v>
      </c>
      <c r="C607" s="16" t="s">
        <v>846</v>
      </c>
      <c r="D607" s="65">
        <f>41+3</f>
        <v>44</v>
      </c>
      <c r="E607" s="17" t="s">
        <v>13</v>
      </c>
      <c r="F607" s="25"/>
      <c r="G607" s="18"/>
      <c r="H607" s="23"/>
    </row>
    <row r="608" spans="1:8" ht="27" customHeight="1">
      <c r="A608" s="35"/>
      <c r="B608" s="16" t="s">
        <v>325</v>
      </c>
      <c r="C608" s="16" t="s">
        <v>326</v>
      </c>
      <c r="D608" s="65">
        <v>14</v>
      </c>
      <c r="E608" s="17" t="s">
        <v>21</v>
      </c>
      <c r="F608" s="25"/>
      <c r="G608" s="18"/>
      <c r="H608" s="23"/>
    </row>
    <row r="609" spans="1:8" ht="27" customHeight="1">
      <c r="A609" s="35"/>
      <c r="B609" s="16" t="s">
        <v>325</v>
      </c>
      <c r="C609" s="16" t="s">
        <v>327</v>
      </c>
      <c r="D609" s="65">
        <f>28+2</f>
        <v>30</v>
      </c>
      <c r="E609" s="17" t="s">
        <v>21</v>
      </c>
      <c r="F609" s="25"/>
      <c r="G609" s="18"/>
      <c r="H609" s="23"/>
    </row>
    <row r="610" spans="1:8" ht="27" customHeight="1">
      <c r="A610" s="35"/>
      <c r="B610" s="16" t="s">
        <v>325</v>
      </c>
      <c r="C610" s="16" t="s">
        <v>328</v>
      </c>
      <c r="D610" s="65">
        <v>7</v>
      </c>
      <c r="E610" s="17" t="s">
        <v>21</v>
      </c>
      <c r="F610" s="25"/>
      <c r="G610" s="18"/>
      <c r="H610" s="23"/>
    </row>
    <row r="611" spans="1:8" ht="27" customHeight="1">
      <c r="A611" s="35"/>
      <c r="B611" s="16" t="s">
        <v>325</v>
      </c>
      <c r="C611" s="16" t="s">
        <v>832</v>
      </c>
      <c r="D611" s="65">
        <v>15</v>
      </c>
      <c r="E611" s="17" t="s">
        <v>21</v>
      </c>
      <c r="F611" s="25"/>
      <c r="G611" s="18"/>
      <c r="H611" s="23"/>
    </row>
    <row r="612" spans="1:8" ht="27" customHeight="1">
      <c r="A612" s="35"/>
      <c r="B612" s="16" t="s">
        <v>325</v>
      </c>
      <c r="C612" s="16" t="s">
        <v>833</v>
      </c>
      <c r="D612" s="65">
        <v>4</v>
      </c>
      <c r="E612" s="17" t="s">
        <v>21</v>
      </c>
      <c r="F612" s="25"/>
      <c r="G612" s="18"/>
      <c r="H612" s="23"/>
    </row>
    <row r="613" spans="1:8" ht="27" customHeight="1">
      <c r="A613" s="52"/>
      <c r="B613" s="16" t="s">
        <v>322</v>
      </c>
      <c r="C613" s="16" t="s">
        <v>834</v>
      </c>
      <c r="D613" s="84">
        <v>6</v>
      </c>
      <c r="E613" s="17" t="s">
        <v>155</v>
      </c>
      <c r="F613" s="25"/>
      <c r="G613" s="18"/>
      <c r="H613" s="23"/>
    </row>
    <row r="614" spans="1:8" ht="27" customHeight="1">
      <c r="A614" s="35"/>
      <c r="B614" s="16" t="s">
        <v>322</v>
      </c>
      <c r="C614" s="16" t="s">
        <v>835</v>
      </c>
      <c r="D614" s="65">
        <v>10</v>
      </c>
      <c r="E614" s="17" t="s">
        <v>155</v>
      </c>
      <c r="F614" s="25"/>
      <c r="G614" s="18"/>
      <c r="H614" s="23"/>
    </row>
    <row r="615" spans="1:8" ht="27" customHeight="1">
      <c r="A615" s="35"/>
      <c r="B615" s="16" t="s">
        <v>322</v>
      </c>
      <c r="C615" s="16" t="s">
        <v>836</v>
      </c>
      <c r="D615" s="65">
        <v>1</v>
      </c>
      <c r="E615" s="17" t="s">
        <v>155</v>
      </c>
      <c r="F615" s="25"/>
      <c r="G615" s="18"/>
      <c r="H615" s="23"/>
    </row>
    <row r="616" spans="1:8" ht="27" customHeight="1">
      <c r="A616" s="52"/>
      <c r="B616" s="16" t="s">
        <v>322</v>
      </c>
      <c r="C616" s="16" t="s">
        <v>323</v>
      </c>
      <c r="D616" s="84">
        <v>63</v>
      </c>
      <c r="E616" s="17" t="s">
        <v>155</v>
      </c>
      <c r="F616" s="25"/>
      <c r="G616" s="18"/>
      <c r="H616" s="23"/>
    </row>
    <row r="617" spans="1:8" ht="27" customHeight="1">
      <c r="A617" s="35"/>
      <c r="B617" s="16" t="s">
        <v>322</v>
      </c>
      <c r="C617" s="16" t="s">
        <v>324</v>
      </c>
      <c r="D617" s="65">
        <v>2</v>
      </c>
      <c r="E617" s="17" t="s">
        <v>155</v>
      </c>
      <c r="F617" s="25"/>
      <c r="G617" s="18"/>
      <c r="H617" s="23"/>
    </row>
    <row r="618" spans="1:8" ht="27" customHeight="1">
      <c r="A618" s="35"/>
      <c r="B618" s="16" t="s">
        <v>331</v>
      </c>
      <c r="C618" s="16" t="s">
        <v>332</v>
      </c>
      <c r="D618" s="65">
        <v>4</v>
      </c>
      <c r="E618" s="17" t="s">
        <v>155</v>
      </c>
      <c r="F618" s="25"/>
      <c r="G618" s="18"/>
      <c r="H618" s="23"/>
    </row>
    <row r="619" spans="1:8" ht="27" customHeight="1">
      <c r="A619" s="35"/>
      <c r="B619" s="16" t="s">
        <v>330</v>
      </c>
      <c r="C619" s="16"/>
      <c r="D619" s="65">
        <v>150</v>
      </c>
      <c r="E619" s="17" t="s">
        <v>15</v>
      </c>
      <c r="F619" s="25"/>
      <c r="G619" s="18"/>
      <c r="H619" s="23"/>
    </row>
    <row r="620" spans="1:8" s="5" customFormat="1" ht="27" customHeight="1">
      <c r="A620" s="37"/>
      <c r="B620" s="88" t="s">
        <v>345</v>
      </c>
      <c r="C620" s="16" t="s">
        <v>838</v>
      </c>
      <c r="D620" s="89">
        <v>7</v>
      </c>
      <c r="E620" s="17" t="s">
        <v>155</v>
      </c>
      <c r="F620" s="18"/>
      <c r="G620" s="18"/>
      <c r="H620" s="19"/>
    </row>
    <row r="621" spans="1:8" s="5" customFormat="1" ht="27" customHeight="1">
      <c r="A621" s="37"/>
      <c r="B621" s="88" t="s">
        <v>345</v>
      </c>
      <c r="C621" s="16" t="s">
        <v>837</v>
      </c>
      <c r="D621" s="89">
        <v>5</v>
      </c>
      <c r="E621" s="17" t="s">
        <v>155</v>
      </c>
      <c r="F621" s="18"/>
      <c r="G621" s="18"/>
      <c r="H621" s="19"/>
    </row>
    <row r="622" spans="1:8" s="5" customFormat="1" ht="27" customHeight="1">
      <c r="A622" s="37"/>
      <c r="B622" s="88"/>
      <c r="C622" s="16"/>
      <c r="D622" s="89"/>
      <c r="E622" s="17"/>
      <c r="F622" s="18"/>
      <c r="G622" s="18"/>
      <c r="H622" s="19"/>
    </row>
    <row r="623" spans="1:8" ht="27" customHeight="1">
      <c r="A623" s="35"/>
      <c r="B623" s="16" t="s">
        <v>333</v>
      </c>
      <c r="C623" s="16"/>
      <c r="D623" s="65"/>
      <c r="E623" s="17"/>
      <c r="F623" s="25"/>
      <c r="G623" s="18"/>
      <c r="H623" s="23"/>
    </row>
    <row r="624" spans="1:8" ht="27" customHeight="1">
      <c r="A624" s="35"/>
      <c r="B624" s="40" t="s">
        <v>108</v>
      </c>
      <c r="C624" s="40"/>
      <c r="D624" s="66">
        <v>37</v>
      </c>
      <c r="E624" s="41" t="s">
        <v>109</v>
      </c>
      <c r="F624" s="42"/>
      <c r="G624" s="18"/>
      <c r="H624" s="50"/>
    </row>
    <row r="625" spans="1:8" ht="27" customHeight="1">
      <c r="A625" s="35"/>
      <c r="B625" s="40" t="s">
        <v>111</v>
      </c>
      <c r="C625" s="40"/>
      <c r="D625" s="66">
        <v>10</v>
      </c>
      <c r="E625" s="41" t="s">
        <v>109</v>
      </c>
      <c r="F625" s="42"/>
      <c r="G625" s="18"/>
      <c r="H625" s="50"/>
    </row>
    <row r="626" spans="1:8" ht="27" customHeight="1">
      <c r="A626" s="35"/>
      <c r="B626" s="40" t="s">
        <v>112</v>
      </c>
      <c r="C626" s="40"/>
      <c r="D626" s="66">
        <v>27</v>
      </c>
      <c r="E626" s="41" t="s">
        <v>109</v>
      </c>
      <c r="F626" s="42"/>
      <c r="G626" s="18"/>
      <c r="H626" s="50"/>
    </row>
    <row r="627" spans="1:8" ht="27" customHeight="1">
      <c r="A627" s="35"/>
      <c r="B627" s="40" t="s">
        <v>113</v>
      </c>
      <c r="C627" s="40"/>
      <c r="D627" s="66">
        <v>10</v>
      </c>
      <c r="E627" s="41" t="s">
        <v>109</v>
      </c>
      <c r="F627" s="42"/>
      <c r="G627" s="18"/>
      <c r="H627" s="50"/>
    </row>
    <row r="628" spans="1:8" ht="27" customHeight="1">
      <c r="A628" s="35"/>
      <c r="B628" s="40" t="s">
        <v>114</v>
      </c>
      <c r="C628" s="16" t="s">
        <v>872</v>
      </c>
      <c r="D628" s="66">
        <v>10</v>
      </c>
      <c r="E628" s="41" t="s">
        <v>109</v>
      </c>
      <c r="F628" s="42"/>
      <c r="G628" s="18"/>
      <c r="H628" s="50"/>
    </row>
    <row r="629" spans="1:8" s="30" customFormat="1" ht="27" customHeight="1">
      <c r="A629" s="52"/>
      <c r="B629" s="40" t="s">
        <v>732</v>
      </c>
      <c r="C629" s="16"/>
      <c r="D629" s="66">
        <v>10</v>
      </c>
      <c r="E629" s="41" t="s">
        <v>109</v>
      </c>
      <c r="F629" s="42"/>
      <c r="G629" s="46"/>
      <c r="H629" s="50"/>
    </row>
    <row r="630" spans="1:8" ht="27" customHeight="1">
      <c r="A630" s="35"/>
      <c r="B630" s="40" t="s">
        <v>135</v>
      </c>
      <c r="C630" s="16">
        <v>0.1</v>
      </c>
      <c r="D630" s="66">
        <v>1</v>
      </c>
      <c r="E630" s="41" t="s">
        <v>136</v>
      </c>
      <c r="F630" s="42"/>
      <c r="G630" s="18"/>
      <c r="H630" s="50"/>
    </row>
    <row r="631" spans="1:8" s="55" customFormat="1" ht="27" customHeight="1">
      <c r="A631" s="53"/>
      <c r="B631" s="45" t="s">
        <v>346</v>
      </c>
      <c r="C631" s="48" t="s">
        <v>347</v>
      </c>
      <c r="D631" s="68">
        <v>4</v>
      </c>
      <c r="E631" s="47" t="s">
        <v>17</v>
      </c>
      <c r="F631" s="42"/>
      <c r="G631" s="18"/>
      <c r="H631" s="54"/>
    </row>
    <row r="632" spans="1:8" s="55" customFormat="1" ht="27" customHeight="1">
      <c r="A632" s="53"/>
      <c r="B632" s="45" t="s">
        <v>845</v>
      </c>
      <c r="C632" s="48"/>
      <c r="D632" s="68">
        <v>90</v>
      </c>
      <c r="E632" s="47" t="s">
        <v>107</v>
      </c>
      <c r="F632" s="42"/>
      <c r="G632" s="18"/>
      <c r="H632" s="54"/>
    </row>
    <row r="633" spans="1:8" s="55" customFormat="1" ht="27" customHeight="1">
      <c r="A633" s="53"/>
      <c r="B633" s="45"/>
      <c r="C633" s="48"/>
      <c r="D633" s="68"/>
      <c r="E633" s="47"/>
      <c r="F633" s="42"/>
      <c r="G633" s="18"/>
      <c r="H633" s="54"/>
    </row>
    <row r="634" spans="1:8" s="55" customFormat="1" ht="27" customHeight="1">
      <c r="A634" s="53"/>
      <c r="B634" s="45"/>
      <c r="C634" s="48"/>
      <c r="D634" s="68"/>
      <c r="E634" s="47"/>
      <c r="F634" s="42"/>
      <c r="G634" s="18"/>
      <c r="H634" s="54"/>
    </row>
    <row r="635" spans="1:8" s="55" customFormat="1" ht="27" customHeight="1">
      <c r="A635" s="53"/>
      <c r="B635" s="45"/>
      <c r="C635" s="48"/>
      <c r="D635" s="68"/>
      <c r="E635" s="47"/>
      <c r="F635" s="42"/>
      <c r="G635" s="18"/>
      <c r="H635" s="54"/>
    </row>
    <row r="636" spans="1:8" s="55" customFormat="1" ht="27" customHeight="1">
      <c r="A636" s="53"/>
      <c r="B636" s="45"/>
      <c r="C636" s="48"/>
      <c r="D636" s="68"/>
      <c r="E636" s="47"/>
      <c r="F636" s="42"/>
      <c r="G636" s="18"/>
      <c r="H636" s="54"/>
    </row>
    <row r="637" spans="1:8" s="55" customFormat="1" ht="27" customHeight="1">
      <c r="A637" s="53"/>
      <c r="B637" s="45"/>
      <c r="C637" s="48"/>
      <c r="D637" s="68"/>
      <c r="E637" s="47"/>
      <c r="F637" s="42"/>
      <c r="G637" s="18"/>
      <c r="H637" s="54"/>
    </row>
    <row r="638" spans="1:8" s="30" customFormat="1" ht="27" customHeight="1">
      <c r="A638" s="52"/>
      <c r="B638" s="40"/>
      <c r="C638" s="40"/>
      <c r="D638" s="69"/>
      <c r="E638" s="41"/>
      <c r="F638" s="42"/>
      <c r="G638" s="18"/>
      <c r="H638" s="50"/>
    </row>
    <row r="639" spans="1:8" ht="27" customHeight="1">
      <c r="A639" s="35"/>
      <c r="B639" s="17" t="s">
        <v>12</v>
      </c>
      <c r="C639" s="16"/>
      <c r="D639" s="65"/>
      <c r="E639" s="17"/>
      <c r="F639" s="25"/>
      <c r="G639" s="25"/>
      <c r="H639" s="23"/>
    </row>
    <row r="640" spans="1:8" ht="27" customHeight="1">
      <c r="A640" s="75"/>
      <c r="B640" s="76"/>
      <c r="C640" s="77"/>
      <c r="D640" s="78"/>
      <c r="E640" s="76"/>
      <c r="F640" s="79"/>
      <c r="G640" s="79"/>
      <c r="H640" s="80"/>
    </row>
    <row r="641" spans="1:8" s="30" customFormat="1" ht="27" customHeight="1">
      <c r="A641" s="39">
        <f>A8</f>
        <v>6</v>
      </c>
      <c r="B641" s="40" t="str">
        <f>B8</f>
        <v>衛生器具設備</v>
      </c>
      <c r="C641" s="40"/>
      <c r="D641" s="92"/>
      <c r="E641" s="41"/>
      <c r="F641" s="42"/>
      <c r="G641" s="42"/>
      <c r="H641" s="43"/>
    </row>
    <row r="642" spans="1:8" s="30" customFormat="1" ht="27" customHeight="1">
      <c r="A642" s="44"/>
      <c r="B642" s="45" t="s">
        <v>75</v>
      </c>
      <c r="C642" s="94" t="s">
        <v>239</v>
      </c>
      <c r="D642" s="92">
        <v>2</v>
      </c>
      <c r="E642" s="47" t="s">
        <v>155</v>
      </c>
      <c r="F642" s="46"/>
      <c r="G642" s="46"/>
      <c r="H642" s="43"/>
    </row>
    <row r="643" spans="1:8" s="30" customFormat="1" ht="27" customHeight="1">
      <c r="A643" s="44"/>
      <c r="B643" s="45" t="s">
        <v>76</v>
      </c>
      <c r="C643" s="94" t="s">
        <v>249</v>
      </c>
      <c r="D643" s="92">
        <v>2</v>
      </c>
      <c r="E643" s="47" t="s">
        <v>155</v>
      </c>
      <c r="F643" s="46"/>
      <c r="G643" s="46"/>
      <c r="H643" s="43"/>
    </row>
    <row r="644" spans="1:8" s="30" customFormat="1" ht="27" customHeight="1">
      <c r="A644" s="44"/>
      <c r="B644" s="45" t="s">
        <v>76</v>
      </c>
      <c r="C644" s="94" t="s">
        <v>248</v>
      </c>
      <c r="D644" s="92">
        <v>2</v>
      </c>
      <c r="E644" s="47" t="s">
        <v>155</v>
      </c>
      <c r="F644" s="46"/>
      <c r="G644" s="46"/>
      <c r="H644" s="43"/>
    </row>
    <row r="645" spans="1:8" s="30" customFormat="1" ht="27" customHeight="1">
      <c r="A645" s="44"/>
      <c r="B645" s="45" t="s">
        <v>77</v>
      </c>
      <c r="C645" s="95" t="s">
        <v>414</v>
      </c>
      <c r="D645" s="92">
        <v>1</v>
      </c>
      <c r="E645" s="47" t="s">
        <v>155</v>
      </c>
      <c r="F645" s="46"/>
      <c r="G645" s="46"/>
      <c r="H645" s="43"/>
    </row>
    <row r="646" spans="1:8" s="30" customFormat="1" ht="27" customHeight="1">
      <c r="A646" s="44"/>
      <c r="B646" s="45" t="s">
        <v>848</v>
      </c>
      <c r="C646" s="95" t="s">
        <v>847</v>
      </c>
      <c r="D646" s="92">
        <v>2</v>
      </c>
      <c r="E646" s="47" t="s">
        <v>155</v>
      </c>
      <c r="F646" s="46"/>
      <c r="G646" s="46"/>
      <c r="H646" s="43"/>
    </row>
    <row r="647" spans="1:8" s="30" customFormat="1" ht="27" customHeight="1">
      <c r="A647" s="44"/>
      <c r="B647" s="45" t="s">
        <v>241</v>
      </c>
      <c r="C647" s="94" t="s">
        <v>242</v>
      </c>
      <c r="D647" s="92">
        <v>1</v>
      </c>
      <c r="E647" s="47" t="s">
        <v>155</v>
      </c>
      <c r="F647" s="46"/>
      <c r="G647" s="46"/>
      <c r="H647" s="43"/>
    </row>
    <row r="648" spans="1:8" s="30" customFormat="1" ht="27" customHeight="1">
      <c r="A648" s="44"/>
      <c r="B648" s="45" t="s">
        <v>400</v>
      </c>
      <c r="C648" s="94" t="s">
        <v>243</v>
      </c>
      <c r="D648" s="92">
        <v>5</v>
      </c>
      <c r="E648" s="47" t="s">
        <v>155</v>
      </c>
      <c r="F648" s="46"/>
      <c r="G648" s="46"/>
      <c r="H648" s="43"/>
    </row>
    <row r="649" spans="1:8" s="30" customFormat="1" ht="27" customHeight="1">
      <c r="A649" s="44"/>
      <c r="B649" s="45" t="s">
        <v>402</v>
      </c>
      <c r="C649" s="94" t="s">
        <v>243</v>
      </c>
      <c r="D649" s="92">
        <v>10</v>
      </c>
      <c r="E649" s="47" t="s">
        <v>155</v>
      </c>
      <c r="F649" s="46"/>
      <c r="G649" s="46"/>
      <c r="H649" s="43"/>
    </row>
    <row r="650" spans="1:8" s="30" customFormat="1" ht="27" customHeight="1">
      <c r="A650" s="44"/>
      <c r="B650" s="45" t="s">
        <v>401</v>
      </c>
      <c r="C650" s="94" t="s">
        <v>243</v>
      </c>
      <c r="D650" s="92">
        <v>7</v>
      </c>
      <c r="E650" s="47" t="s">
        <v>155</v>
      </c>
      <c r="F650" s="46"/>
      <c r="G650" s="46"/>
      <c r="H650" s="43"/>
    </row>
    <row r="651" spans="1:8" s="30" customFormat="1" ht="27" customHeight="1">
      <c r="A651" s="44"/>
      <c r="B651" s="45" t="s">
        <v>76</v>
      </c>
      <c r="C651" s="94" t="s">
        <v>78</v>
      </c>
      <c r="D651" s="92">
        <v>8</v>
      </c>
      <c r="E651" s="47" t="s">
        <v>155</v>
      </c>
      <c r="F651" s="46"/>
      <c r="G651" s="46"/>
      <c r="H651" s="50"/>
    </row>
    <row r="652" spans="1:8" s="30" customFormat="1" ht="27" customHeight="1">
      <c r="A652" s="44"/>
      <c r="B652" s="45" t="s">
        <v>72</v>
      </c>
      <c r="C652" s="95" t="s">
        <v>79</v>
      </c>
      <c r="D652" s="92">
        <v>13</v>
      </c>
      <c r="E652" s="47" t="s">
        <v>155</v>
      </c>
      <c r="F652" s="46"/>
      <c r="G652" s="46"/>
      <c r="H652" s="43"/>
    </row>
    <row r="653" spans="1:8" s="30" customFormat="1" ht="27" customHeight="1">
      <c r="A653" s="44"/>
      <c r="B653" s="45" t="s">
        <v>76</v>
      </c>
      <c r="C653" s="94" t="s">
        <v>80</v>
      </c>
      <c r="D653" s="92">
        <v>4</v>
      </c>
      <c r="E653" s="47" t="s">
        <v>155</v>
      </c>
      <c r="F653" s="46"/>
      <c r="G653" s="46"/>
      <c r="H653" s="43"/>
    </row>
    <row r="654" spans="1:8" s="30" customFormat="1" ht="27" customHeight="1">
      <c r="A654" s="44"/>
      <c r="B654" s="45" t="s">
        <v>81</v>
      </c>
      <c r="C654" s="95" t="s">
        <v>244</v>
      </c>
      <c r="D654" s="92">
        <v>18</v>
      </c>
      <c r="E654" s="47" t="s">
        <v>155</v>
      </c>
      <c r="F654" s="46"/>
      <c r="G654" s="46"/>
      <c r="H654" s="43"/>
    </row>
    <row r="655" spans="1:8" s="30" customFormat="1" ht="27" customHeight="1">
      <c r="A655" s="44"/>
      <c r="B655" s="45" t="s">
        <v>82</v>
      </c>
      <c r="C655" s="94" t="s">
        <v>83</v>
      </c>
      <c r="D655" s="92">
        <v>8</v>
      </c>
      <c r="E655" s="47" t="s">
        <v>155</v>
      </c>
      <c r="F655" s="46"/>
      <c r="G655" s="46"/>
      <c r="H655" s="43"/>
    </row>
    <row r="656" spans="1:8" s="30" customFormat="1" ht="27" customHeight="1">
      <c r="A656" s="44"/>
      <c r="B656" s="45" t="s">
        <v>403</v>
      </c>
      <c r="C656" s="95" t="s">
        <v>240</v>
      </c>
      <c r="D656" s="92">
        <v>17</v>
      </c>
      <c r="E656" s="47" t="s">
        <v>155</v>
      </c>
      <c r="F656" s="46"/>
      <c r="G656" s="46"/>
      <c r="H656" s="43"/>
    </row>
    <row r="657" spans="1:8" s="30" customFormat="1" ht="27" customHeight="1">
      <c r="A657" s="44"/>
      <c r="B657" s="45" t="s">
        <v>578</v>
      </c>
      <c r="C657" s="95" t="s">
        <v>579</v>
      </c>
      <c r="D657" s="92">
        <v>4</v>
      </c>
      <c r="E657" s="47" t="s">
        <v>580</v>
      </c>
      <c r="F657" s="46"/>
      <c r="G657" s="46"/>
      <c r="H657" s="43"/>
    </row>
    <row r="658" spans="1:8" s="30" customFormat="1" ht="27" customHeight="1">
      <c r="A658" s="44"/>
      <c r="B658" s="49" t="s">
        <v>84</v>
      </c>
      <c r="C658" s="95" t="s">
        <v>85</v>
      </c>
      <c r="D658" s="92">
        <v>10</v>
      </c>
      <c r="E658" s="47" t="s">
        <v>15</v>
      </c>
      <c r="F658" s="46"/>
      <c r="G658" s="46"/>
      <c r="H658" s="43"/>
    </row>
    <row r="659" spans="1:8" s="30" customFormat="1" ht="27" customHeight="1">
      <c r="A659" s="44"/>
      <c r="B659" s="45" t="s">
        <v>404</v>
      </c>
      <c r="C659" s="95" t="s">
        <v>405</v>
      </c>
      <c r="D659" s="92">
        <v>4</v>
      </c>
      <c r="E659" s="47" t="s">
        <v>15</v>
      </c>
      <c r="F659" s="46"/>
      <c r="G659" s="46"/>
      <c r="H659" s="43"/>
    </row>
    <row r="660" spans="1:8" s="30" customFormat="1" ht="27" customHeight="1">
      <c r="A660" s="44"/>
      <c r="B660" s="45" t="s">
        <v>406</v>
      </c>
      <c r="C660" s="95" t="s">
        <v>407</v>
      </c>
      <c r="D660" s="92">
        <v>1</v>
      </c>
      <c r="E660" s="47" t="s">
        <v>15</v>
      </c>
      <c r="F660" s="46"/>
      <c r="G660" s="46"/>
      <c r="H660" s="43"/>
    </row>
    <row r="661" spans="1:8" s="30" customFormat="1" ht="27" customHeight="1">
      <c r="A661" s="44"/>
      <c r="B661" s="45" t="s">
        <v>406</v>
      </c>
      <c r="C661" s="95" t="s">
        <v>408</v>
      </c>
      <c r="D661" s="92">
        <v>3</v>
      </c>
      <c r="E661" s="47" t="s">
        <v>15</v>
      </c>
      <c r="F661" s="46"/>
      <c r="G661" s="46"/>
      <c r="H661" s="43"/>
    </row>
    <row r="662" spans="1:8" s="30" customFormat="1" ht="27" customHeight="1">
      <c r="A662" s="44"/>
      <c r="B662" s="62" t="s">
        <v>268</v>
      </c>
      <c r="C662" s="100" t="s">
        <v>270</v>
      </c>
      <c r="D662" s="92">
        <v>1</v>
      </c>
      <c r="E662" s="47" t="s">
        <v>155</v>
      </c>
      <c r="F662" s="46"/>
      <c r="G662" s="46"/>
      <c r="H662" s="43"/>
    </row>
    <row r="663" spans="1:8" s="30" customFormat="1" ht="27" customHeight="1">
      <c r="A663" s="44"/>
      <c r="B663" s="62" t="s">
        <v>269</v>
      </c>
      <c r="C663" s="100" t="s">
        <v>271</v>
      </c>
      <c r="D663" s="92">
        <v>1</v>
      </c>
      <c r="E663" s="47" t="s">
        <v>155</v>
      </c>
      <c r="F663" s="46"/>
      <c r="G663" s="46"/>
      <c r="H663" s="50"/>
    </row>
    <row r="664" spans="1:8" s="30" customFormat="1" ht="27" customHeight="1">
      <c r="A664" s="44"/>
      <c r="B664" s="45" t="s">
        <v>411</v>
      </c>
      <c r="C664" s="95" t="s">
        <v>245</v>
      </c>
      <c r="D664" s="92">
        <v>2</v>
      </c>
      <c r="E664" s="47" t="s">
        <v>155</v>
      </c>
      <c r="F664" s="46"/>
      <c r="G664" s="46"/>
      <c r="H664" s="50"/>
    </row>
    <row r="665" spans="1:8" s="30" customFormat="1" ht="27" customHeight="1">
      <c r="A665" s="44"/>
      <c r="B665" s="45" t="s">
        <v>412</v>
      </c>
      <c r="C665" s="95" t="s">
        <v>246</v>
      </c>
      <c r="D665" s="92">
        <v>4</v>
      </c>
      <c r="E665" s="47" t="s">
        <v>155</v>
      </c>
      <c r="F665" s="46"/>
      <c r="G665" s="46"/>
      <c r="H665" s="50"/>
    </row>
    <row r="666" spans="1:8" s="30" customFormat="1" ht="27" customHeight="1">
      <c r="A666" s="44"/>
      <c r="B666" s="45" t="s">
        <v>413</v>
      </c>
      <c r="C666" s="95" t="s">
        <v>247</v>
      </c>
      <c r="D666" s="92">
        <v>8</v>
      </c>
      <c r="E666" s="47" t="s">
        <v>155</v>
      </c>
      <c r="F666" s="46"/>
      <c r="G666" s="46"/>
      <c r="H666" s="50"/>
    </row>
    <row r="667" spans="1:8" s="30" customFormat="1" ht="27" customHeight="1">
      <c r="A667" s="44"/>
      <c r="B667" s="62" t="s">
        <v>410</v>
      </c>
      <c r="C667" s="96" t="s">
        <v>409</v>
      </c>
      <c r="D667" s="91">
        <v>4</v>
      </c>
      <c r="E667" s="47" t="s">
        <v>155</v>
      </c>
      <c r="F667" s="46"/>
      <c r="G667" s="46"/>
      <c r="H667" s="50"/>
    </row>
    <row r="668" spans="1:8" s="30" customFormat="1" ht="27" customHeight="1">
      <c r="A668" s="44"/>
      <c r="B668" s="62"/>
      <c r="C668" s="96"/>
      <c r="D668" s="91"/>
      <c r="E668" s="47"/>
      <c r="F668" s="46"/>
      <c r="G668" s="46"/>
      <c r="H668" s="50"/>
    </row>
    <row r="669" spans="1:8" s="30" customFormat="1" ht="27" customHeight="1">
      <c r="A669" s="44"/>
      <c r="B669" s="62"/>
      <c r="C669" s="96"/>
      <c r="D669" s="91"/>
      <c r="E669" s="47"/>
      <c r="F669" s="46"/>
      <c r="G669" s="46"/>
      <c r="H669" s="50"/>
    </row>
    <row r="670" spans="1:8" s="30" customFormat="1" ht="27" customHeight="1">
      <c r="A670" s="44"/>
      <c r="B670" s="62"/>
      <c r="C670" s="96"/>
      <c r="D670" s="91"/>
      <c r="E670" s="47"/>
      <c r="F670" s="46"/>
      <c r="G670" s="46"/>
      <c r="H670" s="50"/>
    </row>
    <row r="671" spans="1:8" s="30" customFormat="1" ht="27" customHeight="1">
      <c r="A671" s="44"/>
      <c r="B671" s="62"/>
      <c r="C671" s="96"/>
      <c r="D671" s="91"/>
      <c r="E671" s="47"/>
      <c r="F671" s="46"/>
      <c r="G671" s="46"/>
      <c r="H671" s="50"/>
    </row>
    <row r="672" spans="1:8" s="30" customFormat="1" ht="27" customHeight="1">
      <c r="A672" s="44"/>
      <c r="B672" s="62"/>
      <c r="C672" s="96"/>
      <c r="D672" s="91"/>
      <c r="E672" s="47"/>
      <c r="F672" s="46"/>
      <c r="G672" s="46"/>
      <c r="H672" s="50"/>
    </row>
    <row r="673" spans="1:8" s="30" customFormat="1" ht="27" customHeight="1">
      <c r="A673" s="44"/>
      <c r="B673" s="62"/>
      <c r="C673" s="96"/>
      <c r="D673" s="91"/>
      <c r="E673" s="47"/>
      <c r="F673" s="46"/>
      <c r="G673" s="46"/>
      <c r="H673" s="50"/>
    </row>
    <row r="674" spans="1:8" s="30" customFormat="1" ht="27" customHeight="1">
      <c r="A674" s="44"/>
      <c r="B674" s="90"/>
      <c r="C674" s="48"/>
      <c r="D674" s="68"/>
      <c r="E674" s="51"/>
      <c r="F674" s="46"/>
      <c r="G674" s="46"/>
      <c r="H674" s="50"/>
    </row>
    <row r="675" spans="1:8" s="30" customFormat="1" ht="27" customHeight="1">
      <c r="A675" s="44"/>
      <c r="B675" s="49"/>
      <c r="C675" s="48"/>
      <c r="D675" s="68"/>
      <c r="E675" s="51"/>
      <c r="F675" s="46"/>
      <c r="G675" s="46"/>
      <c r="H675" s="50"/>
    </row>
    <row r="676" spans="1:8" s="30" customFormat="1" ht="27" customHeight="1">
      <c r="A676" s="44"/>
      <c r="B676" s="49"/>
      <c r="C676" s="48"/>
      <c r="D676" s="68"/>
      <c r="E676" s="51"/>
      <c r="F676" s="46"/>
      <c r="G676" s="46"/>
      <c r="H676" s="50"/>
    </row>
    <row r="677" spans="1:8" s="30" customFormat="1" ht="27" customHeight="1">
      <c r="A677" s="44"/>
      <c r="B677" s="41" t="s">
        <v>73</v>
      </c>
      <c r="C677" s="48"/>
      <c r="D677" s="68"/>
      <c r="E677" s="51"/>
      <c r="F677" s="46"/>
      <c r="G677" s="46"/>
      <c r="H677" s="50"/>
    </row>
    <row r="678" spans="1:8" s="30" customFormat="1" ht="27" customHeight="1">
      <c r="A678" s="39"/>
      <c r="B678" s="40"/>
      <c r="C678" s="40"/>
      <c r="D678" s="66"/>
      <c r="E678" s="41"/>
      <c r="F678" s="42"/>
      <c r="G678" s="42"/>
      <c r="H678" s="50"/>
    </row>
    <row r="679" spans="1:8" ht="27" customHeight="1">
      <c r="A679" s="15">
        <f>A9</f>
        <v>7</v>
      </c>
      <c r="B679" s="16" t="str">
        <f>B9</f>
        <v>給水設備</v>
      </c>
      <c r="C679" s="16"/>
      <c r="D679" s="65"/>
      <c r="E679" s="17"/>
      <c r="F679" s="25"/>
      <c r="G679" s="25"/>
      <c r="H679" s="23"/>
    </row>
    <row r="680" spans="1:8" s="56" customFormat="1" ht="27" customHeight="1">
      <c r="A680" s="35" t="s">
        <v>415</v>
      </c>
      <c r="B680" s="93" t="s">
        <v>416</v>
      </c>
      <c r="C680" s="74" t="s">
        <v>425</v>
      </c>
      <c r="D680" s="65">
        <v>1</v>
      </c>
      <c r="E680" s="17" t="s">
        <v>417</v>
      </c>
      <c r="F680" s="25"/>
      <c r="G680" s="46"/>
      <c r="H680" s="50"/>
    </row>
    <row r="681" spans="1:8" s="56" customFormat="1" ht="27" customHeight="1">
      <c r="A681" s="35"/>
      <c r="B681" s="93"/>
      <c r="C681" s="16" t="s">
        <v>426</v>
      </c>
      <c r="D681" s="65"/>
      <c r="E681" s="17"/>
      <c r="F681" s="18"/>
      <c r="G681" s="46"/>
      <c r="H681" s="50"/>
    </row>
    <row r="682" spans="1:8" s="56" customFormat="1" ht="27" customHeight="1">
      <c r="A682" s="35"/>
      <c r="B682" s="93"/>
      <c r="C682" s="74" t="s">
        <v>424</v>
      </c>
      <c r="D682" s="65"/>
      <c r="E682" s="17"/>
      <c r="F682" s="18"/>
      <c r="G682" s="46"/>
      <c r="H682" s="50"/>
    </row>
    <row r="683" spans="1:8" s="56" customFormat="1" ht="27" customHeight="1">
      <c r="A683" s="35"/>
      <c r="B683" s="93"/>
      <c r="C683" s="74" t="s">
        <v>427</v>
      </c>
      <c r="D683" s="65"/>
      <c r="E683" s="17"/>
      <c r="F683" s="18"/>
      <c r="G683" s="46"/>
      <c r="H683" s="50"/>
    </row>
    <row r="684" spans="1:8" s="56" customFormat="1" ht="27" customHeight="1">
      <c r="A684" s="35"/>
      <c r="B684" s="93"/>
      <c r="C684" s="74" t="s">
        <v>654</v>
      </c>
      <c r="D684" s="65"/>
      <c r="E684" s="17"/>
      <c r="F684" s="18"/>
      <c r="G684" s="46"/>
      <c r="H684" s="50"/>
    </row>
    <row r="685" spans="1:8" s="56" customFormat="1" ht="27" customHeight="1">
      <c r="A685" s="35"/>
      <c r="B685" s="93"/>
      <c r="C685" s="74" t="s">
        <v>428</v>
      </c>
      <c r="D685" s="65"/>
      <c r="E685" s="17"/>
      <c r="F685" s="18"/>
      <c r="G685" s="46"/>
      <c r="H685" s="50"/>
    </row>
    <row r="686" spans="1:8" s="56" customFormat="1" ht="27" customHeight="1">
      <c r="A686" s="35"/>
      <c r="B686" s="93"/>
      <c r="C686" s="16" t="s">
        <v>418</v>
      </c>
      <c r="D686" s="65"/>
      <c r="E686" s="17"/>
      <c r="F686" s="18"/>
      <c r="G686" s="46"/>
      <c r="H686" s="50"/>
    </row>
    <row r="687" spans="1:8" s="56" customFormat="1" ht="27" customHeight="1">
      <c r="A687" s="35"/>
      <c r="B687" s="93"/>
      <c r="C687" s="16"/>
      <c r="D687" s="65"/>
      <c r="E687" s="17"/>
      <c r="F687" s="18"/>
      <c r="G687" s="46"/>
      <c r="H687" s="50"/>
    </row>
    <row r="688" spans="1:8" s="56" customFormat="1" ht="27" customHeight="1">
      <c r="A688" s="35"/>
      <c r="B688" s="93" t="s">
        <v>655</v>
      </c>
      <c r="C688" s="16" t="s">
        <v>419</v>
      </c>
      <c r="D688" s="65">
        <v>1</v>
      </c>
      <c r="E688" s="17" t="s">
        <v>155</v>
      </c>
      <c r="F688" s="18"/>
      <c r="G688" s="46"/>
      <c r="H688" s="50"/>
    </row>
    <row r="689" spans="1:8" s="56" customFormat="1" ht="27" customHeight="1">
      <c r="A689" s="35"/>
      <c r="B689" s="16"/>
      <c r="C689" s="16"/>
      <c r="D689" s="65"/>
      <c r="E689" s="17"/>
      <c r="F689" s="25"/>
      <c r="G689" s="46"/>
      <c r="H689" s="50"/>
    </row>
    <row r="690" spans="1:8" s="56" customFormat="1" ht="27" customHeight="1">
      <c r="A690" s="52" t="s">
        <v>420</v>
      </c>
      <c r="B690" s="16" t="s">
        <v>421</v>
      </c>
      <c r="C690" s="74" t="s">
        <v>431</v>
      </c>
      <c r="D690" s="84">
        <v>1</v>
      </c>
      <c r="E690" s="17" t="s">
        <v>19</v>
      </c>
      <c r="F690" s="25"/>
      <c r="G690" s="46"/>
      <c r="H690" s="50"/>
    </row>
    <row r="691" spans="1:8" s="56" customFormat="1" ht="27" customHeight="1">
      <c r="A691" s="52"/>
      <c r="B691" s="16"/>
      <c r="C691" s="74" t="s">
        <v>422</v>
      </c>
      <c r="D691" s="84"/>
      <c r="E691" s="17"/>
      <c r="F691" s="25"/>
      <c r="G691" s="46"/>
      <c r="H691" s="50"/>
    </row>
    <row r="692" spans="1:8" s="56" customFormat="1" ht="27" customHeight="1">
      <c r="A692" s="35"/>
      <c r="B692" s="16"/>
      <c r="C692" s="74" t="s">
        <v>430</v>
      </c>
      <c r="D692" s="65"/>
      <c r="E692" s="17"/>
      <c r="F692" s="25"/>
      <c r="G692" s="46"/>
      <c r="H692" s="50"/>
    </row>
    <row r="693" spans="1:8" s="56" customFormat="1" ht="27" customHeight="1">
      <c r="A693" s="35"/>
      <c r="B693" s="16"/>
      <c r="C693" s="74" t="s">
        <v>429</v>
      </c>
      <c r="D693" s="65"/>
      <c r="E693" s="17"/>
      <c r="F693" s="25"/>
      <c r="G693" s="46"/>
      <c r="H693" s="50"/>
    </row>
    <row r="694" spans="1:8" s="56" customFormat="1" ht="27" customHeight="1">
      <c r="A694" s="52"/>
      <c r="B694" s="40"/>
      <c r="C694" s="74" t="s">
        <v>423</v>
      </c>
      <c r="D694" s="66"/>
      <c r="E694" s="41"/>
      <c r="F694" s="42"/>
      <c r="G694" s="46"/>
      <c r="H694" s="50"/>
    </row>
    <row r="695" spans="1:8" s="56" customFormat="1" ht="27" customHeight="1">
      <c r="A695" s="52"/>
      <c r="B695" s="40"/>
      <c r="C695" s="16"/>
      <c r="D695" s="66"/>
      <c r="E695" s="41"/>
      <c r="F695" s="42"/>
      <c r="G695" s="46"/>
      <c r="H695" s="50"/>
    </row>
    <row r="696" spans="1:8" s="30" customFormat="1" ht="27" customHeight="1">
      <c r="A696" s="52"/>
      <c r="B696" s="40" t="s">
        <v>171</v>
      </c>
      <c r="C696" s="40" t="s">
        <v>86</v>
      </c>
      <c r="D696" s="66">
        <v>254</v>
      </c>
      <c r="E696" s="41" t="s">
        <v>87</v>
      </c>
      <c r="F696" s="42"/>
      <c r="G696" s="46"/>
      <c r="H696" s="50"/>
    </row>
    <row r="697" spans="1:8" s="30" customFormat="1" ht="27" customHeight="1">
      <c r="A697" s="52"/>
      <c r="B697" s="40" t="s">
        <v>171</v>
      </c>
      <c r="C697" s="40" t="s">
        <v>88</v>
      </c>
      <c r="D697" s="66">
        <v>46</v>
      </c>
      <c r="E697" s="41" t="s">
        <v>89</v>
      </c>
      <c r="F697" s="42"/>
      <c r="G697" s="46"/>
      <c r="H697" s="50"/>
    </row>
    <row r="698" spans="1:8" s="30" customFormat="1" ht="27" customHeight="1">
      <c r="A698" s="52"/>
      <c r="B698" s="40" t="s">
        <v>171</v>
      </c>
      <c r="C698" s="40" t="s">
        <v>90</v>
      </c>
      <c r="D698" s="66">
        <v>86</v>
      </c>
      <c r="E698" s="41" t="s">
        <v>89</v>
      </c>
      <c r="F698" s="42"/>
      <c r="G698" s="46"/>
      <c r="H698" s="50"/>
    </row>
    <row r="699" spans="1:8" s="30" customFormat="1" ht="27" customHeight="1">
      <c r="A699" s="52"/>
      <c r="B699" s="40" t="s">
        <v>171</v>
      </c>
      <c r="C699" s="40" t="s">
        <v>115</v>
      </c>
      <c r="D699" s="66">
        <v>62</v>
      </c>
      <c r="E699" s="41" t="s">
        <v>89</v>
      </c>
      <c r="F699" s="42"/>
      <c r="G699" s="46"/>
      <c r="H699" s="50"/>
    </row>
    <row r="700" spans="1:8" s="30" customFormat="1" ht="27" customHeight="1">
      <c r="A700" s="52"/>
      <c r="B700" s="40" t="s">
        <v>171</v>
      </c>
      <c r="C700" s="40" t="s">
        <v>117</v>
      </c>
      <c r="D700" s="66">
        <v>30</v>
      </c>
      <c r="E700" s="41" t="s">
        <v>89</v>
      </c>
      <c r="F700" s="42"/>
      <c r="G700" s="46"/>
      <c r="H700" s="50"/>
    </row>
    <row r="701" spans="1:8" s="30" customFormat="1" ht="27" customHeight="1">
      <c r="A701" s="52"/>
      <c r="B701" s="40" t="s">
        <v>171</v>
      </c>
      <c r="C701" s="40" t="s">
        <v>91</v>
      </c>
      <c r="D701" s="66">
        <v>129</v>
      </c>
      <c r="E701" s="41" t="s">
        <v>89</v>
      </c>
      <c r="F701" s="42"/>
      <c r="G701" s="46"/>
      <c r="H701" s="50"/>
    </row>
    <row r="702" spans="1:8" s="30" customFormat="1" ht="27" customHeight="1">
      <c r="A702" s="52"/>
      <c r="B702" s="40" t="s">
        <v>171</v>
      </c>
      <c r="C702" s="40" t="s">
        <v>92</v>
      </c>
      <c r="D702" s="66">
        <v>37</v>
      </c>
      <c r="E702" s="41" t="s">
        <v>89</v>
      </c>
      <c r="F702" s="42"/>
      <c r="G702" s="46"/>
      <c r="H702" s="50"/>
    </row>
    <row r="703" spans="1:8" s="30" customFormat="1" ht="27" customHeight="1">
      <c r="A703" s="52"/>
      <c r="B703" s="40" t="s">
        <v>171</v>
      </c>
      <c r="C703" s="40" t="s">
        <v>93</v>
      </c>
      <c r="D703" s="66">
        <v>39</v>
      </c>
      <c r="E703" s="41" t="s">
        <v>89</v>
      </c>
      <c r="F703" s="42"/>
      <c r="G703" s="46"/>
      <c r="H703" s="50"/>
    </row>
    <row r="704" spans="1:8" s="30" customFormat="1" ht="27" customHeight="1">
      <c r="A704" s="52"/>
      <c r="B704" s="40" t="s">
        <v>171</v>
      </c>
      <c r="C704" s="40" t="s">
        <v>118</v>
      </c>
      <c r="D704" s="66">
        <v>66</v>
      </c>
      <c r="E704" s="41" t="s">
        <v>89</v>
      </c>
      <c r="F704" s="42"/>
      <c r="G704" s="46"/>
      <c r="H704" s="50"/>
    </row>
    <row r="705" spans="1:8" s="30" customFormat="1" ht="27" customHeight="1">
      <c r="A705" s="52"/>
      <c r="B705" s="40" t="s">
        <v>171</v>
      </c>
      <c r="C705" s="40" t="s">
        <v>94</v>
      </c>
      <c r="D705" s="66">
        <v>66</v>
      </c>
      <c r="E705" s="41" t="s">
        <v>87</v>
      </c>
      <c r="F705" s="42"/>
      <c r="G705" s="46"/>
      <c r="H705" s="50"/>
    </row>
    <row r="706" spans="1:8" s="30" customFormat="1" ht="27" customHeight="1">
      <c r="A706" s="52"/>
      <c r="B706" s="40" t="s">
        <v>171</v>
      </c>
      <c r="C706" s="40" t="s">
        <v>119</v>
      </c>
      <c r="D706" s="66">
        <v>66</v>
      </c>
      <c r="E706" s="41" t="s">
        <v>87</v>
      </c>
      <c r="F706" s="42"/>
      <c r="G706" s="46"/>
      <c r="H706" s="50"/>
    </row>
    <row r="707" spans="1:8" s="30" customFormat="1" ht="27" customHeight="1">
      <c r="A707" s="52"/>
      <c r="B707" s="40" t="s">
        <v>171</v>
      </c>
      <c r="C707" s="40" t="s">
        <v>656</v>
      </c>
      <c r="D707" s="66">
        <v>66</v>
      </c>
      <c r="E707" s="41" t="s">
        <v>87</v>
      </c>
      <c r="F707" s="42"/>
      <c r="G707" s="46"/>
      <c r="H707" s="50"/>
    </row>
    <row r="708" spans="1:8" s="30" customFormat="1" ht="27" customHeight="1">
      <c r="A708" s="52"/>
      <c r="B708" s="57" t="s">
        <v>781</v>
      </c>
      <c r="C708" s="40" t="s">
        <v>95</v>
      </c>
      <c r="D708" s="66">
        <v>50</v>
      </c>
      <c r="E708" s="41" t="s">
        <v>89</v>
      </c>
      <c r="F708" s="42"/>
      <c r="G708" s="46"/>
      <c r="H708" s="50"/>
    </row>
    <row r="709" spans="1:8" s="30" customFormat="1" ht="27" customHeight="1">
      <c r="A709" s="52"/>
      <c r="B709" s="57" t="s">
        <v>781</v>
      </c>
      <c r="C709" s="40" t="s">
        <v>272</v>
      </c>
      <c r="D709" s="66">
        <v>34</v>
      </c>
      <c r="E709" s="41" t="s">
        <v>89</v>
      </c>
      <c r="F709" s="42"/>
      <c r="G709" s="46"/>
      <c r="H709" s="50"/>
    </row>
    <row r="710" spans="1:8" s="30" customFormat="1" ht="27" customHeight="1">
      <c r="A710" s="52"/>
      <c r="B710" s="57" t="s">
        <v>781</v>
      </c>
      <c r="C710" s="40" t="s">
        <v>657</v>
      </c>
      <c r="D710" s="66">
        <v>6</v>
      </c>
      <c r="E710" s="41" t="s">
        <v>87</v>
      </c>
      <c r="F710" s="42"/>
      <c r="G710" s="46"/>
      <c r="H710" s="50"/>
    </row>
    <row r="711" spans="1:8" s="30" customFormat="1" ht="27" customHeight="1">
      <c r="A711" s="52"/>
      <c r="B711" s="57" t="s">
        <v>781</v>
      </c>
      <c r="C711" s="40" t="s">
        <v>150</v>
      </c>
      <c r="D711" s="66">
        <v>128</v>
      </c>
      <c r="E711" s="41" t="s">
        <v>89</v>
      </c>
      <c r="F711" s="42"/>
      <c r="G711" s="46"/>
      <c r="H711" s="50"/>
    </row>
    <row r="712" spans="1:8" s="30" customFormat="1" ht="27" customHeight="1">
      <c r="A712" s="52"/>
      <c r="B712" s="57" t="s">
        <v>781</v>
      </c>
      <c r="C712" s="40" t="s">
        <v>128</v>
      </c>
      <c r="D712" s="66">
        <v>53</v>
      </c>
      <c r="E712" s="41" t="s">
        <v>89</v>
      </c>
      <c r="F712" s="42"/>
      <c r="G712" s="46"/>
      <c r="H712" s="50"/>
    </row>
    <row r="713" spans="1:8" s="30" customFormat="1" ht="27" customHeight="1">
      <c r="A713" s="52"/>
      <c r="B713" s="57" t="s">
        <v>781</v>
      </c>
      <c r="C713" s="40" t="s">
        <v>138</v>
      </c>
      <c r="D713" s="66">
        <v>12</v>
      </c>
      <c r="E713" s="41" t="s">
        <v>87</v>
      </c>
      <c r="F713" s="42"/>
      <c r="G713" s="46"/>
      <c r="H713" s="50"/>
    </row>
    <row r="714" spans="1:8" s="30" customFormat="1" ht="27" customHeight="1">
      <c r="A714" s="52"/>
      <c r="B714" s="40"/>
      <c r="C714" s="40"/>
      <c r="D714" s="66"/>
      <c r="E714" s="41"/>
      <c r="F714" s="42"/>
      <c r="G714" s="46"/>
      <c r="H714" s="50"/>
    </row>
    <row r="715" spans="1:8" s="30" customFormat="1" ht="27" customHeight="1">
      <c r="A715" s="52"/>
      <c r="B715" s="40" t="s">
        <v>130</v>
      </c>
      <c r="C715" s="40"/>
      <c r="D715" s="66"/>
      <c r="E715" s="41"/>
      <c r="F715" s="42"/>
      <c r="G715" s="46"/>
      <c r="H715" s="50"/>
    </row>
    <row r="716" spans="1:8" s="30" customFormat="1" ht="27" customHeight="1">
      <c r="A716" s="52"/>
      <c r="B716" s="40" t="s">
        <v>129</v>
      </c>
      <c r="C716" s="40" t="s">
        <v>96</v>
      </c>
      <c r="D716" s="66">
        <f>98+93</f>
        <v>191</v>
      </c>
      <c r="E716" s="41" t="s">
        <v>89</v>
      </c>
      <c r="F716" s="42"/>
      <c r="G716" s="46"/>
      <c r="H716" s="50"/>
    </row>
    <row r="717" spans="1:8" s="30" customFormat="1" ht="27" customHeight="1">
      <c r="A717" s="52"/>
      <c r="B717" s="40" t="s">
        <v>129</v>
      </c>
      <c r="C717" s="40" t="s">
        <v>97</v>
      </c>
      <c r="D717" s="66">
        <v>30</v>
      </c>
      <c r="E717" s="41" t="s">
        <v>89</v>
      </c>
      <c r="F717" s="42"/>
      <c r="G717" s="46"/>
      <c r="H717" s="50"/>
    </row>
    <row r="718" spans="1:8" s="30" customFormat="1" ht="27" customHeight="1">
      <c r="A718" s="52"/>
      <c r="B718" s="40" t="s">
        <v>129</v>
      </c>
      <c r="C718" s="40" t="s">
        <v>98</v>
      </c>
      <c r="D718" s="66">
        <v>21</v>
      </c>
      <c r="E718" s="41" t="s">
        <v>89</v>
      </c>
      <c r="F718" s="42"/>
      <c r="G718" s="46"/>
      <c r="H718" s="50"/>
    </row>
    <row r="719" spans="1:8" s="30" customFormat="1" ht="27" customHeight="1">
      <c r="A719" s="52"/>
      <c r="B719" s="40" t="s">
        <v>129</v>
      </c>
      <c r="C719" s="40" t="s">
        <v>99</v>
      </c>
      <c r="D719" s="66">
        <f>29+48</f>
        <v>77</v>
      </c>
      <c r="E719" s="41" t="s">
        <v>89</v>
      </c>
      <c r="F719" s="42"/>
      <c r="G719" s="46"/>
      <c r="H719" s="50"/>
    </row>
    <row r="720" spans="1:8" s="30" customFormat="1" ht="27" customHeight="1">
      <c r="A720" s="52"/>
      <c r="B720" s="40" t="s">
        <v>129</v>
      </c>
      <c r="C720" s="40" t="s">
        <v>100</v>
      </c>
      <c r="D720" s="66">
        <v>6</v>
      </c>
      <c r="E720" s="41" t="s">
        <v>87</v>
      </c>
      <c r="F720" s="42"/>
      <c r="G720" s="46"/>
      <c r="H720" s="50"/>
    </row>
    <row r="721" spans="1:8" s="30" customFormat="1" ht="27" customHeight="1">
      <c r="A721" s="52"/>
      <c r="B721" s="40" t="s">
        <v>129</v>
      </c>
      <c r="C721" s="40" t="s">
        <v>132</v>
      </c>
      <c r="D721" s="66">
        <v>13</v>
      </c>
      <c r="E721" s="41" t="s">
        <v>87</v>
      </c>
      <c r="F721" s="42"/>
      <c r="G721" s="46"/>
      <c r="H721" s="50"/>
    </row>
    <row r="722" spans="1:8" s="30" customFormat="1" ht="27" customHeight="1">
      <c r="A722" s="52"/>
      <c r="B722" s="40" t="s">
        <v>129</v>
      </c>
      <c r="C722" s="40" t="s">
        <v>133</v>
      </c>
      <c r="D722" s="66">
        <v>9</v>
      </c>
      <c r="E722" s="41" t="s">
        <v>87</v>
      </c>
      <c r="F722" s="42"/>
      <c r="G722" s="46"/>
      <c r="H722" s="50"/>
    </row>
    <row r="723" spans="1:8" s="30" customFormat="1" ht="27" customHeight="1">
      <c r="A723" s="52"/>
      <c r="B723" s="40" t="s">
        <v>131</v>
      </c>
      <c r="C723" s="40" t="s">
        <v>96</v>
      </c>
      <c r="D723" s="66">
        <f>27+22</f>
        <v>49</v>
      </c>
      <c r="E723" s="41" t="s">
        <v>89</v>
      </c>
      <c r="F723" s="42"/>
      <c r="G723" s="46"/>
      <c r="H723" s="50"/>
    </row>
    <row r="724" spans="1:8" s="30" customFormat="1" ht="27" customHeight="1">
      <c r="A724" s="52"/>
      <c r="B724" s="40" t="s">
        <v>131</v>
      </c>
      <c r="C724" s="40" t="s">
        <v>97</v>
      </c>
      <c r="D724" s="66">
        <f>18+7</f>
        <v>25</v>
      </c>
      <c r="E724" s="41" t="s">
        <v>89</v>
      </c>
      <c r="F724" s="42"/>
      <c r="G724" s="46"/>
      <c r="H724" s="50"/>
    </row>
    <row r="725" spans="1:8" s="30" customFormat="1" ht="27" customHeight="1">
      <c r="A725" s="52"/>
      <c r="B725" s="40" t="s">
        <v>131</v>
      </c>
      <c r="C725" s="40" t="s">
        <v>98</v>
      </c>
      <c r="D725" s="66">
        <v>18</v>
      </c>
      <c r="E725" s="41" t="s">
        <v>89</v>
      </c>
      <c r="F725" s="42"/>
      <c r="G725" s="46"/>
      <c r="H725" s="50"/>
    </row>
    <row r="726" spans="1:8" s="30" customFormat="1" ht="27" customHeight="1">
      <c r="A726" s="52"/>
      <c r="B726" s="40" t="s">
        <v>131</v>
      </c>
      <c r="C726" s="40" t="s">
        <v>99</v>
      </c>
      <c r="D726" s="66">
        <f>10+4</f>
        <v>14</v>
      </c>
      <c r="E726" s="41" t="s">
        <v>89</v>
      </c>
      <c r="F726" s="42"/>
      <c r="G726" s="46"/>
      <c r="H726" s="50"/>
    </row>
    <row r="727" spans="1:8" s="30" customFormat="1" ht="27" customHeight="1">
      <c r="A727" s="52"/>
      <c r="B727" s="40" t="s">
        <v>131</v>
      </c>
      <c r="C727" s="40" t="s">
        <v>100</v>
      </c>
      <c r="D727" s="66">
        <f>62+5</f>
        <v>67</v>
      </c>
      <c r="E727" s="41" t="s">
        <v>89</v>
      </c>
      <c r="F727" s="42"/>
      <c r="G727" s="46"/>
      <c r="H727" s="50"/>
    </row>
    <row r="728" spans="1:8" s="30" customFormat="1" ht="27" customHeight="1">
      <c r="A728" s="52"/>
      <c r="B728" s="40" t="s">
        <v>131</v>
      </c>
      <c r="C728" s="40" t="s">
        <v>133</v>
      </c>
      <c r="D728" s="66">
        <v>30</v>
      </c>
      <c r="E728" s="41" t="s">
        <v>89</v>
      </c>
      <c r="F728" s="42"/>
      <c r="G728" s="46"/>
      <c r="H728" s="50"/>
    </row>
    <row r="729" spans="1:8" s="30" customFormat="1" ht="27" customHeight="1">
      <c r="A729" s="52"/>
      <c r="B729" s="40" t="s">
        <v>791</v>
      </c>
      <c r="C729" s="40" t="s">
        <v>96</v>
      </c>
      <c r="D729" s="66">
        <v>119</v>
      </c>
      <c r="E729" s="41" t="s">
        <v>89</v>
      </c>
      <c r="F729" s="42"/>
      <c r="G729" s="46"/>
      <c r="H729" s="50"/>
    </row>
    <row r="730" spans="1:8" s="30" customFormat="1" ht="27" customHeight="1">
      <c r="A730" s="52"/>
      <c r="B730" s="40" t="s">
        <v>791</v>
      </c>
      <c r="C730" s="40" t="s">
        <v>97</v>
      </c>
      <c r="D730" s="66">
        <v>19</v>
      </c>
      <c r="E730" s="41" t="s">
        <v>89</v>
      </c>
      <c r="F730" s="42"/>
      <c r="G730" s="46"/>
      <c r="H730" s="50"/>
    </row>
    <row r="731" spans="1:8" s="30" customFormat="1" ht="27" customHeight="1">
      <c r="A731" s="52"/>
      <c r="B731" s="40" t="s">
        <v>791</v>
      </c>
      <c r="C731" s="40" t="s">
        <v>99</v>
      </c>
      <c r="D731" s="66">
        <v>57</v>
      </c>
      <c r="E731" s="41" t="s">
        <v>89</v>
      </c>
      <c r="F731" s="42"/>
      <c r="G731" s="46"/>
      <c r="H731" s="50"/>
    </row>
    <row r="732" spans="1:8" s="30" customFormat="1" ht="27" customHeight="1">
      <c r="A732" s="52"/>
      <c r="B732" s="40" t="s">
        <v>873</v>
      </c>
      <c r="C732" s="40" t="s">
        <v>96</v>
      </c>
      <c r="D732" s="66">
        <v>10</v>
      </c>
      <c r="E732" s="41" t="s">
        <v>87</v>
      </c>
      <c r="F732" s="42"/>
      <c r="G732" s="46"/>
      <c r="H732" s="50"/>
    </row>
    <row r="733" spans="1:8" s="30" customFormat="1" ht="27" customHeight="1">
      <c r="A733" s="52"/>
      <c r="B733" s="40" t="s">
        <v>873</v>
      </c>
      <c r="C733" s="40" t="s">
        <v>97</v>
      </c>
      <c r="D733" s="66">
        <v>9</v>
      </c>
      <c r="E733" s="41" t="s">
        <v>87</v>
      </c>
      <c r="F733" s="42"/>
      <c r="G733" s="46"/>
      <c r="H733" s="50"/>
    </row>
    <row r="734" spans="1:8" s="30" customFormat="1" ht="27" customHeight="1">
      <c r="A734" s="52"/>
      <c r="B734" s="40" t="s">
        <v>873</v>
      </c>
      <c r="C734" s="40" t="s">
        <v>96</v>
      </c>
      <c r="D734" s="66">
        <v>14</v>
      </c>
      <c r="E734" s="41" t="s">
        <v>87</v>
      </c>
      <c r="F734" s="42"/>
      <c r="G734" s="46"/>
      <c r="H734" s="50"/>
    </row>
    <row r="735" spans="1:8" s="30" customFormat="1" ht="27" customHeight="1">
      <c r="A735" s="52"/>
      <c r="B735" s="40" t="s">
        <v>873</v>
      </c>
      <c r="C735" s="40" t="s">
        <v>99</v>
      </c>
      <c r="D735" s="66">
        <v>14</v>
      </c>
      <c r="E735" s="41" t="s">
        <v>87</v>
      </c>
      <c r="F735" s="42"/>
      <c r="G735" s="46"/>
      <c r="H735" s="50"/>
    </row>
    <row r="736" spans="1:8" s="30" customFormat="1" ht="27" customHeight="1">
      <c r="A736" s="52"/>
      <c r="B736" s="40" t="s">
        <v>873</v>
      </c>
      <c r="C736" s="40" t="s">
        <v>100</v>
      </c>
      <c r="D736" s="66">
        <v>2</v>
      </c>
      <c r="E736" s="41" t="s">
        <v>87</v>
      </c>
      <c r="F736" s="42"/>
      <c r="G736" s="46"/>
      <c r="H736" s="50"/>
    </row>
    <row r="737" spans="1:8" s="30" customFormat="1" ht="27" customHeight="1">
      <c r="A737" s="52"/>
      <c r="B737" s="40" t="s">
        <v>873</v>
      </c>
      <c r="C737" s="40" t="s">
        <v>133</v>
      </c>
      <c r="D737" s="66">
        <v>4</v>
      </c>
      <c r="E737" s="41" t="s">
        <v>87</v>
      </c>
      <c r="F737" s="42"/>
      <c r="G737" s="46"/>
      <c r="H737" s="50"/>
    </row>
    <row r="738" spans="1:8" s="30" customFormat="1" ht="27" customHeight="1">
      <c r="A738" s="52"/>
      <c r="B738" s="40" t="s">
        <v>681</v>
      </c>
      <c r="C738" s="40" t="s">
        <v>678</v>
      </c>
      <c r="D738" s="66">
        <v>1</v>
      </c>
      <c r="E738" s="41" t="s">
        <v>173</v>
      </c>
      <c r="F738" s="42"/>
      <c r="G738" s="46"/>
      <c r="H738" s="50"/>
    </row>
    <row r="739" spans="1:8" s="30" customFormat="1" ht="27" customHeight="1">
      <c r="A739" s="52"/>
      <c r="B739" s="40" t="s">
        <v>681</v>
      </c>
      <c r="C739" s="40" t="s">
        <v>679</v>
      </c>
      <c r="D739" s="66">
        <v>1</v>
      </c>
      <c r="E739" s="41" t="s">
        <v>15</v>
      </c>
      <c r="F739" s="42"/>
      <c r="G739" s="46"/>
      <c r="H739" s="50"/>
    </row>
    <row r="740" spans="1:8" s="30" customFormat="1" ht="27" customHeight="1">
      <c r="A740" s="52"/>
      <c r="B740" s="40" t="s">
        <v>682</v>
      </c>
      <c r="C740" s="40" t="s">
        <v>680</v>
      </c>
      <c r="D740" s="66">
        <v>6</v>
      </c>
      <c r="E740" s="41" t="s">
        <v>15</v>
      </c>
      <c r="F740" s="42"/>
      <c r="G740" s="46"/>
      <c r="H740" s="50"/>
    </row>
    <row r="741" spans="1:8" s="30" customFormat="1" ht="27" customHeight="1">
      <c r="A741" s="52"/>
      <c r="B741" s="40"/>
      <c r="C741" s="40"/>
      <c r="D741" s="66"/>
      <c r="E741" s="41"/>
      <c r="F741" s="42"/>
      <c r="G741" s="46"/>
      <c r="H741" s="50"/>
    </row>
    <row r="742" spans="1:8" s="30" customFormat="1" ht="27" customHeight="1">
      <c r="A742" s="52"/>
      <c r="B742" s="40" t="s">
        <v>185</v>
      </c>
      <c r="C742" s="40"/>
      <c r="D742" s="66"/>
      <c r="E742" s="41"/>
      <c r="F742" s="42"/>
      <c r="G742" s="46"/>
      <c r="H742" s="50"/>
    </row>
    <row r="743" spans="1:8" s="30" customFormat="1" ht="27" customHeight="1">
      <c r="A743" s="52"/>
      <c r="B743" s="40" t="s">
        <v>660</v>
      </c>
      <c r="C743" s="40" t="s">
        <v>96</v>
      </c>
      <c r="D743" s="66">
        <v>12</v>
      </c>
      <c r="E743" s="41" t="s">
        <v>101</v>
      </c>
      <c r="F743" s="42"/>
      <c r="G743" s="46"/>
      <c r="H743" s="50"/>
    </row>
    <row r="744" spans="1:8" s="30" customFormat="1" ht="27" customHeight="1">
      <c r="A744" s="52"/>
      <c r="B744" s="40" t="s">
        <v>660</v>
      </c>
      <c r="C744" s="40" t="s">
        <v>97</v>
      </c>
      <c r="D744" s="66">
        <v>7</v>
      </c>
      <c r="E744" s="41" t="s">
        <v>101</v>
      </c>
      <c r="F744" s="42"/>
      <c r="G744" s="46"/>
      <c r="H744" s="50"/>
    </row>
    <row r="745" spans="1:8" s="30" customFormat="1" ht="27" customHeight="1">
      <c r="A745" s="52"/>
      <c r="B745" s="40" t="s">
        <v>660</v>
      </c>
      <c r="C745" s="40" t="s">
        <v>99</v>
      </c>
      <c r="D745" s="66">
        <v>2</v>
      </c>
      <c r="E745" s="41" t="s">
        <v>101</v>
      </c>
      <c r="F745" s="42"/>
      <c r="G745" s="46"/>
      <c r="H745" s="50"/>
    </row>
    <row r="746" spans="1:8" s="30" customFormat="1" ht="27" customHeight="1">
      <c r="A746" s="52"/>
      <c r="B746" s="40" t="s">
        <v>660</v>
      </c>
      <c r="C746" s="40" t="s">
        <v>100</v>
      </c>
      <c r="D746" s="66">
        <v>3</v>
      </c>
      <c r="E746" s="41" t="s">
        <v>101</v>
      </c>
      <c r="F746" s="42"/>
      <c r="G746" s="46"/>
      <c r="H746" s="50"/>
    </row>
    <row r="747" spans="1:8" s="30" customFormat="1" ht="27" customHeight="1">
      <c r="A747" s="52"/>
      <c r="B747" s="40" t="s">
        <v>661</v>
      </c>
      <c r="C747" s="40" t="s">
        <v>96</v>
      </c>
      <c r="D747" s="66">
        <v>10</v>
      </c>
      <c r="E747" s="41" t="s">
        <v>101</v>
      </c>
      <c r="F747" s="42"/>
      <c r="G747" s="46"/>
      <c r="H747" s="50"/>
    </row>
    <row r="748" spans="1:8" s="30" customFormat="1" ht="27" customHeight="1">
      <c r="A748" s="52"/>
      <c r="B748" s="40" t="s">
        <v>661</v>
      </c>
      <c r="C748" s="40" t="s">
        <v>97</v>
      </c>
      <c r="D748" s="66">
        <v>9</v>
      </c>
      <c r="E748" s="41" t="s">
        <v>101</v>
      </c>
      <c r="F748" s="42"/>
      <c r="G748" s="46"/>
      <c r="H748" s="50"/>
    </row>
    <row r="749" spans="1:8" s="30" customFormat="1" ht="27" customHeight="1">
      <c r="A749" s="52"/>
      <c r="B749" s="40" t="s">
        <v>661</v>
      </c>
      <c r="C749" s="40" t="s">
        <v>98</v>
      </c>
      <c r="D749" s="66">
        <v>1</v>
      </c>
      <c r="E749" s="41" t="s">
        <v>101</v>
      </c>
      <c r="F749" s="42"/>
      <c r="G749" s="46"/>
      <c r="H749" s="50"/>
    </row>
    <row r="750" spans="1:8" s="30" customFormat="1" ht="27" customHeight="1">
      <c r="A750" s="52"/>
      <c r="B750" s="40" t="s">
        <v>661</v>
      </c>
      <c r="C750" s="40" t="s">
        <v>99</v>
      </c>
      <c r="D750" s="66">
        <v>11</v>
      </c>
      <c r="E750" s="41" t="s">
        <v>101</v>
      </c>
      <c r="F750" s="42"/>
      <c r="G750" s="46"/>
      <c r="H750" s="50"/>
    </row>
    <row r="751" spans="1:8" s="30" customFormat="1" ht="27" customHeight="1">
      <c r="A751" s="52"/>
      <c r="B751" s="40" t="s">
        <v>661</v>
      </c>
      <c r="C751" s="40" t="s">
        <v>100</v>
      </c>
      <c r="D751" s="66">
        <v>5</v>
      </c>
      <c r="E751" s="41" t="s">
        <v>101</v>
      </c>
      <c r="F751" s="42"/>
      <c r="G751" s="46"/>
      <c r="H751" s="50"/>
    </row>
    <row r="752" spans="1:8" s="30" customFormat="1" ht="27" customHeight="1">
      <c r="A752" s="52"/>
      <c r="B752" s="40" t="s">
        <v>659</v>
      </c>
      <c r="C752" s="40" t="s">
        <v>132</v>
      </c>
      <c r="D752" s="66">
        <v>1</v>
      </c>
      <c r="E752" s="41" t="s">
        <v>101</v>
      </c>
      <c r="F752" s="42"/>
      <c r="G752" s="46"/>
      <c r="H752" s="50"/>
    </row>
    <row r="753" spans="1:8" s="30" customFormat="1" ht="27" customHeight="1">
      <c r="A753" s="52"/>
      <c r="B753" s="40" t="s">
        <v>659</v>
      </c>
      <c r="C753" s="40" t="s">
        <v>133</v>
      </c>
      <c r="D753" s="66">
        <v>7</v>
      </c>
      <c r="E753" s="41" t="s">
        <v>101</v>
      </c>
      <c r="F753" s="42"/>
      <c r="G753" s="46"/>
      <c r="H753" s="50"/>
    </row>
    <row r="754" spans="1:8" s="30" customFormat="1" ht="27" customHeight="1">
      <c r="A754" s="52"/>
      <c r="B754" s="40" t="s">
        <v>273</v>
      </c>
      <c r="C754" s="40" t="s">
        <v>690</v>
      </c>
      <c r="D754" s="66">
        <v>1</v>
      </c>
      <c r="E754" s="41" t="s">
        <v>101</v>
      </c>
      <c r="F754" s="42"/>
      <c r="G754" s="46"/>
      <c r="H754" s="50"/>
    </row>
    <row r="755" spans="1:8" s="30" customFormat="1" ht="27" customHeight="1">
      <c r="A755" s="52"/>
      <c r="B755" s="40" t="s">
        <v>663</v>
      </c>
      <c r="C755" s="40" t="s">
        <v>133</v>
      </c>
      <c r="D755" s="66">
        <v>1</v>
      </c>
      <c r="E755" s="41" t="s">
        <v>101</v>
      </c>
      <c r="F755" s="42"/>
      <c r="G755" s="46"/>
      <c r="H755" s="50"/>
    </row>
    <row r="756" spans="1:8" s="30" customFormat="1" ht="27" customHeight="1">
      <c r="A756" s="52"/>
      <c r="B756" s="40" t="s">
        <v>683</v>
      </c>
      <c r="C756" s="40" t="s">
        <v>96</v>
      </c>
      <c r="D756" s="66">
        <v>1</v>
      </c>
      <c r="E756" s="41" t="s">
        <v>101</v>
      </c>
      <c r="F756" s="42"/>
      <c r="G756" s="46"/>
      <c r="H756" s="50"/>
    </row>
    <row r="757" spans="1:8" s="30" customFormat="1" ht="27" customHeight="1">
      <c r="A757" s="52"/>
      <c r="B757" s="40" t="s">
        <v>664</v>
      </c>
      <c r="C757" s="40" t="s">
        <v>133</v>
      </c>
      <c r="D757" s="66">
        <v>5</v>
      </c>
      <c r="E757" s="41" t="s">
        <v>101</v>
      </c>
      <c r="F757" s="42"/>
      <c r="G757" s="46"/>
      <c r="H757" s="50"/>
    </row>
    <row r="758" spans="1:8" s="30" customFormat="1" ht="27" customHeight="1">
      <c r="A758" s="52"/>
      <c r="B758" s="40" t="s">
        <v>102</v>
      </c>
      <c r="C758" s="40" t="s">
        <v>178</v>
      </c>
      <c r="D758" s="66">
        <v>4</v>
      </c>
      <c r="E758" s="41" t="s">
        <v>101</v>
      </c>
      <c r="F758" s="42"/>
      <c r="G758" s="46"/>
      <c r="H758" s="50"/>
    </row>
    <row r="759" spans="1:8" s="30" customFormat="1" ht="27" customHeight="1">
      <c r="A759" s="52"/>
      <c r="B759" s="40" t="s">
        <v>102</v>
      </c>
      <c r="C759" s="40" t="s">
        <v>97</v>
      </c>
      <c r="D759" s="66">
        <v>1</v>
      </c>
      <c r="E759" s="41" t="s">
        <v>101</v>
      </c>
      <c r="F759" s="42"/>
      <c r="G759" s="46"/>
      <c r="H759" s="50"/>
    </row>
    <row r="760" spans="1:8" s="30" customFormat="1" ht="27" customHeight="1">
      <c r="A760" s="52"/>
      <c r="B760" s="40" t="s">
        <v>102</v>
      </c>
      <c r="C760" s="40" t="s">
        <v>99</v>
      </c>
      <c r="D760" s="66">
        <v>2</v>
      </c>
      <c r="E760" s="41" t="s">
        <v>101</v>
      </c>
      <c r="F760" s="42"/>
      <c r="G760" s="46"/>
      <c r="H760" s="50"/>
    </row>
    <row r="761" spans="1:8" s="30" customFormat="1" ht="27" customHeight="1">
      <c r="A761" s="52"/>
      <c r="B761" s="40" t="s">
        <v>102</v>
      </c>
      <c r="C761" s="40" t="s">
        <v>100</v>
      </c>
      <c r="D761" s="66">
        <v>1</v>
      </c>
      <c r="E761" s="41" t="s">
        <v>101</v>
      </c>
      <c r="F761" s="42"/>
      <c r="G761" s="46"/>
      <c r="H761" s="50"/>
    </row>
    <row r="762" spans="1:8" s="30" customFormat="1" ht="27" customHeight="1">
      <c r="A762" s="52"/>
      <c r="B762" s="40" t="s">
        <v>102</v>
      </c>
      <c r="C762" s="40" t="s">
        <v>133</v>
      </c>
      <c r="D762" s="66">
        <v>1</v>
      </c>
      <c r="E762" s="41" t="s">
        <v>101</v>
      </c>
      <c r="F762" s="42"/>
      <c r="G762" s="46"/>
      <c r="H762" s="50"/>
    </row>
    <row r="763" spans="1:8" s="30" customFormat="1" ht="27" customHeight="1">
      <c r="A763" s="52"/>
      <c r="B763" s="40" t="s">
        <v>684</v>
      </c>
      <c r="C763" s="40" t="s">
        <v>96</v>
      </c>
      <c r="D763" s="66">
        <v>2</v>
      </c>
      <c r="E763" s="41" t="s">
        <v>101</v>
      </c>
      <c r="F763" s="42"/>
      <c r="G763" s="46"/>
      <c r="H763" s="50"/>
    </row>
    <row r="764" spans="1:8" s="30" customFormat="1" ht="27" customHeight="1">
      <c r="A764" s="52"/>
      <c r="B764" s="40" t="s">
        <v>665</v>
      </c>
      <c r="C764" s="40" t="s">
        <v>99</v>
      </c>
      <c r="D764" s="66">
        <v>2</v>
      </c>
      <c r="E764" s="41" t="s">
        <v>101</v>
      </c>
      <c r="F764" s="42"/>
      <c r="G764" s="46"/>
      <c r="H764" s="50"/>
    </row>
    <row r="765" spans="1:8" s="30" customFormat="1" ht="27" customHeight="1">
      <c r="A765" s="52"/>
      <c r="B765" s="40" t="s">
        <v>666</v>
      </c>
      <c r="C765" s="40" t="s">
        <v>96</v>
      </c>
      <c r="D765" s="66">
        <v>2</v>
      </c>
      <c r="E765" s="41" t="s">
        <v>101</v>
      </c>
      <c r="F765" s="42"/>
      <c r="G765" s="46"/>
      <c r="H765" s="50"/>
    </row>
    <row r="766" spans="1:8" s="30" customFormat="1" ht="27" customHeight="1">
      <c r="A766" s="52"/>
      <c r="B766" s="40" t="s">
        <v>666</v>
      </c>
      <c r="C766" s="40" t="s">
        <v>97</v>
      </c>
      <c r="D766" s="66">
        <v>1</v>
      </c>
      <c r="E766" s="41" t="s">
        <v>101</v>
      </c>
      <c r="F766" s="42"/>
      <c r="G766" s="46"/>
      <c r="H766" s="50"/>
    </row>
    <row r="767" spans="1:8" s="30" customFormat="1" ht="27" customHeight="1">
      <c r="A767" s="52"/>
      <c r="B767" s="40" t="s">
        <v>134</v>
      </c>
      <c r="C767" s="40" t="s">
        <v>667</v>
      </c>
      <c r="D767" s="66">
        <v>4</v>
      </c>
      <c r="E767" s="41" t="s">
        <v>101</v>
      </c>
      <c r="F767" s="42"/>
      <c r="G767" s="46"/>
      <c r="H767" s="43"/>
    </row>
    <row r="768" spans="1:8" s="30" customFormat="1" ht="27" customHeight="1">
      <c r="A768" s="52"/>
      <c r="B768" s="40" t="s">
        <v>134</v>
      </c>
      <c r="C768" s="40" t="s">
        <v>668</v>
      </c>
      <c r="D768" s="66">
        <v>2</v>
      </c>
      <c r="E768" s="41" t="s">
        <v>101</v>
      </c>
      <c r="F768" s="42"/>
      <c r="G768" s="46"/>
      <c r="H768" s="43"/>
    </row>
    <row r="769" spans="1:8" s="30" customFormat="1" ht="27" customHeight="1">
      <c r="A769" s="52"/>
      <c r="B769" s="40" t="s">
        <v>134</v>
      </c>
      <c r="C769" s="40" t="s">
        <v>849</v>
      </c>
      <c r="D769" s="66">
        <v>1</v>
      </c>
      <c r="E769" s="41" t="s">
        <v>101</v>
      </c>
      <c r="F769" s="42"/>
      <c r="G769" s="46"/>
      <c r="H769" s="43"/>
    </row>
    <row r="770" spans="1:8" s="30" customFormat="1" ht="27" customHeight="1">
      <c r="A770" s="52"/>
      <c r="B770" s="40" t="s">
        <v>103</v>
      </c>
      <c r="C770" s="40" t="s">
        <v>104</v>
      </c>
      <c r="D770" s="66">
        <v>6</v>
      </c>
      <c r="E770" s="41" t="s">
        <v>71</v>
      </c>
      <c r="F770" s="42"/>
      <c r="G770" s="46"/>
      <c r="H770" s="50"/>
    </row>
    <row r="771" spans="1:8" s="30" customFormat="1" ht="27" customHeight="1">
      <c r="A771" s="52"/>
      <c r="B771" s="40" t="s">
        <v>103</v>
      </c>
      <c r="C771" s="40" t="s">
        <v>669</v>
      </c>
      <c r="D771" s="66">
        <v>1</v>
      </c>
      <c r="E771" s="41" t="s">
        <v>71</v>
      </c>
      <c r="F771" s="42"/>
      <c r="G771" s="46"/>
      <c r="H771" s="50"/>
    </row>
    <row r="772" spans="1:8" s="30" customFormat="1" ht="27" customHeight="1">
      <c r="A772" s="52"/>
      <c r="B772" s="40" t="s">
        <v>277</v>
      </c>
      <c r="C772" s="40" t="s">
        <v>278</v>
      </c>
      <c r="D772" s="66">
        <v>1</v>
      </c>
      <c r="E772" s="41" t="s">
        <v>71</v>
      </c>
      <c r="F772" s="42"/>
      <c r="G772" s="46"/>
      <c r="H772" s="50"/>
    </row>
    <row r="773" spans="1:8" s="30" customFormat="1" ht="27" customHeight="1">
      <c r="A773" s="52"/>
      <c r="B773" s="40" t="s">
        <v>172</v>
      </c>
      <c r="C773" s="40" t="s">
        <v>167</v>
      </c>
      <c r="D773" s="66">
        <v>25</v>
      </c>
      <c r="E773" s="41" t="s">
        <v>17</v>
      </c>
      <c r="F773" s="42"/>
      <c r="G773" s="46"/>
      <c r="H773" s="50"/>
    </row>
    <row r="774" spans="1:8" s="55" customFormat="1" ht="27" customHeight="1">
      <c r="A774" s="53"/>
      <c r="B774" s="45" t="s">
        <v>106</v>
      </c>
      <c r="C774" s="48"/>
      <c r="D774" s="68">
        <f>SUM(D708:D712)</f>
        <v>271</v>
      </c>
      <c r="E774" s="47" t="s">
        <v>107</v>
      </c>
      <c r="F774" s="97"/>
      <c r="G774" s="46"/>
      <c r="H774" s="54"/>
    </row>
    <row r="775" spans="1:8" s="30" customFormat="1" ht="27" customHeight="1">
      <c r="A775" s="39"/>
      <c r="B775" s="40" t="s">
        <v>672</v>
      </c>
      <c r="C775" s="40" t="s">
        <v>133</v>
      </c>
      <c r="D775" s="69">
        <v>1</v>
      </c>
      <c r="E775" s="41" t="s">
        <v>105</v>
      </c>
      <c r="F775" s="42"/>
      <c r="G775" s="46"/>
      <c r="H775" s="50"/>
    </row>
    <row r="776" spans="1:8" s="30" customFormat="1" ht="27" customHeight="1">
      <c r="A776" s="39"/>
      <c r="B776" s="40" t="s">
        <v>850</v>
      </c>
      <c r="C776" s="40" t="s">
        <v>133</v>
      </c>
      <c r="D776" s="69">
        <v>1</v>
      </c>
      <c r="E776" s="41" t="s">
        <v>105</v>
      </c>
      <c r="F776" s="42"/>
      <c r="G776" s="46"/>
      <c r="H776" s="50"/>
    </row>
    <row r="777" spans="1:8" s="30" customFormat="1" ht="27" customHeight="1">
      <c r="A777" s="39"/>
      <c r="B777" s="40" t="s">
        <v>850</v>
      </c>
      <c r="C777" s="40" t="s">
        <v>690</v>
      </c>
      <c r="D777" s="69">
        <v>2</v>
      </c>
      <c r="E777" s="41" t="s">
        <v>105</v>
      </c>
      <c r="F777" s="42"/>
      <c r="G777" s="46"/>
      <c r="H777" s="50"/>
    </row>
    <row r="778" spans="1:8" s="30" customFormat="1" ht="27" customHeight="1">
      <c r="A778" s="39"/>
      <c r="B778" s="40" t="s">
        <v>673</v>
      </c>
      <c r="C778" s="40" t="s">
        <v>96</v>
      </c>
      <c r="D778" s="69">
        <v>1</v>
      </c>
      <c r="E778" s="41" t="s">
        <v>105</v>
      </c>
      <c r="F778" s="42"/>
      <c r="G778" s="46"/>
      <c r="H778" s="50"/>
    </row>
    <row r="779" spans="1:8" s="30" customFormat="1" ht="27" customHeight="1">
      <c r="A779" s="39"/>
      <c r="B779" s="40" t="s">
        <v>673</v>
      </c>
      <c r="C779" s="40" t="s">
        <v>97</v>
      </c>
      <c r="D779" s="69">
        <v>1</v>
      </c>
      <c r="E779" s="41" t="s">
        <v>105</v>
      </c>
      <c r="F779" s="42"/>
      <c r="G779" s="46"/>
      <c r="H779" s="50"/>
    </row>
    <row r="780" spans="1:8" s="30" customFormat="1" ht="27" customHeight="1">
      <c r="A780" s="39"/>
      <c r="B780" s="40" t="s">
        <v>673</v>
      </c>
      <c r="C780" s="40" t="s">
        <v>100</v>
      </c>
      <c r="D780" s="69">
        <v>1</v>
      </c>
      <c r="E780" s="41" t="s">
        <v>105</v>
      </c>
      <c r="F780" s="42"/>
      <c r="G780" s="46"/>
      <c r="H780" s="50"/>
    </row>
    <row r="781" spans="1:8" s="56" customFormat="1" ht="27" customHeight="1">
      <c r="A781" s="52"/>
      <c r="B781" s="40" t="s">
        <v>674</v>
      </c>
      <c r="C781" s="16"/>
      <c r="D781" s="66">
        <v>3</v>
      </c>
      <c r="E781" s="41" t="s">
        <v>15</v>
      </c>
      <c r="F781" s="42"/>
      <c r="G781" s="46"/>
      <c r="H781" s="50"/>
    </row>
    <row r="782" spans="1:8" s="55" customFormat="1" ht="27" customHeight="1">
      <c r="A782" s="53"/>
      <c r="B782" s="45" t="s">
        <v>276</v>
      </c>
      <c r="C782" s="48" t="s">
        <v>96</v>
      </c>
      <c r="D782" s="68">
        <v>2</v>
      </c>
      <c r="E782" s="41" t="s">
        <v>17</v>
      </c>
      <c r="F782" s="42"/>
      <c r="G782" s="46"/>
      <c r="H782" s="50"/>
    </row>
    <row r="783" spans="1:8" s="55" customFormat="1" ht="27" customHeight="1">
      <c r="A783" s="53"/>
      <c r="B783" s="45" t="s">
        <v>275</v>
      </c>
      <c r="C783" s="48" t="s">
        <v>104</v>
      </c>
      <c r="D783" s="68">
        <v>3</v>
      </c>
      <c r="E783" s="41" t="s">
        <v>71</v>
      </c>
      <c r="F783" s="42"/>
      <c r="G783" s="46"/>
      <c r="H783" s="50"/>
    </row>
    <row r="784" spans="1:8" s="55" customFormat="1" ht="27" customHeight="1">
      <c r="A784" s="53"/>
      <c r="B784" s="45" t="s">
        <v>275</v>
      </c>
      <c r="C784" s="48" t="s">
        <v>274</v>
      </c>
      <c r="D784" s="68">
        <v>1</v>
      </c>
      <c r="E784" s="41" t="s">
        <v>71</v>
      </c>
      <c r="F784" s="42"/>
      <c r="G784" s="46"/>
      <c r="H784" s="50"/>
    </row>
    <row r="785" spans="1:8" s="55" customFormat="1" ht="27" customHeight="1">
      <c r="A785" s="53"/>
      <c r="B785" s="16" t="s">
        <v>843</v>
      </c>
      <c r="C785" s="16" t="s">
        <v>844</v>
      </c>
      <c r="D785" s="65">
        <v>1</v>
      </c>
      <c r="E785" s="17" t="s">
        <v>19</v>
      </c>
      <c r="F785" s="18"/>
      <c r="G785" s="18"/>
      <c r="H785" s="21"/>
    </row>
    <row r="786" spans="1:8" s="55" customFormat="1" ht="15" customHeight="1">
      <c r="A786" s="53"/>
      <c r="B786" s="45"/>
      <c r="C786" s="48"/>
      <c r="D786" s="68"/>
      <c r="E786" s="41"/>
      <c r="F786" s="42"/>
      <c r="G786" s="46"/>
      <c r="H786" s="50"/>
    </row>
    <row r="787" spans="1:8" s="55" customFormat="1" ht="27" customHeight="1">
      <c r="A787" s="53"/>
      <c r="B787" s="45" t="s">
        <v>675</v>
      </c>
      <c r="C787" s="48" t="s">
        <v>676</v>
      </c>
      <c r="D787" s="68">
        <v>1</v>
      </c>
      <c r="E787" s="41" t="s">
        <v>677</v>
      </c>
      <c r="F787" s="42"/>
      <c r="G787" s="46"/>
      <c r="H787" s="50"/>
    </row>
    <row r="788" spans="1:8" s="55" customFormat="1" ht="15" customHeight="1">
      <c r="A788" s="53"/>
      <c r="B788" s="45"/>
      <c r="C788" s="48"/>
      <c r="D788" s="68"/>
      <c r="E788" s="41"/>
      <c r="F788" s="42"/>
      <c r="G788" s="46"/>
      <c r="H788" s="50"/>
    </row>
    <row r="789" spans="1:8" s="56" customFormat="1" ht="27" customHeight="1">
      <c r="A789" s="52"/>
      <c r="B789" s="40" t="s">
        <v>108</v>
      </c>
      <c r="C789" s="40"/>
      <c r="D789" s="66">
        <v>90</v>
      </c>
      <c r="E789" s="41" t="s">
        <v>110</v>
      </c>
      <c r="F789" s="42"/>
      <c r="G789" s="46"/>
      <c r="H789" s="50"/>
    </row>
    <row r="790" spans="1:8" s="56" customFormat="1" ht="27" customHeight="1">
      <c r="A790" s="52"/>
      <c r="B790" s="40" t="s">
        <v>111</v>
      </c>
      <c r="C790" s="40"/>
      <c r="D790" s="66">
        <v>36</v>
      </c>
      <c r="E790" s="41" t="s">
        <v>110</v>
      </c>
      <c r="F790" s="42"/>
      <c r="G790" s="46"/>
      <c r="H790" s="50"/>
    </row>
    <row r="791" spans="1:8" s="56" customFormat="1" ht="27" customHeight="1">
      <c r="A791" s="52"/>
      <c r="B791" s="40" t="s">
        <v>112</v>
      </c>
      <c r="C791" s="40"/>
      <c r="D791" s="66">
        <v>53</v>
      </c>
      <c r="E791" s="41" t="s">
        <v>110</v>
      </c>
      <c r="F791" s="42"/>
      <c r="G791" s="46"/>
      <c r="H791" s="50"/>
    </row>
    <row r="792" spans="1:8" s="56" customFormat="1" ht="27" customHeight="1">
      <c r="A792" s="52"/>
      <c r="B792" s="40" t="s">
        <v>113</v>
      </c>
      <c r="C792" s="40"/>
      <c r="D792" s="66">
        <v>36</v>
      </c>
      <c r="E792" s="41" t="s">
        <v>110</v>
      </c>
      <c r="F792" s="42"/>
      <c r="G792" s="46"/>
      <c r="H792" s="50"/>
    </row>
    <row r="793" spans="1:8" s="30" customFormat="1" ht="27" customHeight="1">
      <c r="A793" s="52"/>
      <c r="B793" s="40" t="s">
        <v>114</v>
      </c>
      <c r="C793" s="16" t="s">
        <v>872</v>
      </c>
      <c r="D793" s="66">
        <v>36</v>
      </c>
      <c r="E793" s="41" t="s">
        <v>109</v>
      </c>
      <c r="F793" s="42"/>
      <c r="G793" s="46"/>
      <c r="H793" s="50"/>
    </row>
    <row r="794" spans="1:8" s="30" customFormat="1" ht="27" customHeight="1">
      <c r="A794" s="52"/>
      <c r="B794" s="40" t="s">
        <v>732</v>
      </c>
      <c r="C794" s="16"/>
      <c r="D794" s="66">
        <v>36</v>
      </c>
      <c r="E794" s="41" t="s">
        <v>109</v>
      </c>
      <c r="F794" s="42"/>
      <c r="G794" s="46"/>
      <c r="H794" s="50"/>
    </row>
    <row r="795" spans="1:8" s="30" customFormat="1" ht="27" customHeight="1">
      <c r="A795" s="52"/>
      <c r="B795" s="40" t="s">
        <v>135</v>
      </c>
      <c r="C795" s="16">
        <v>0.1</v>
      </c>
      <c r="D795" s="66">
        <v>1</v>
      </c>
      <c r="E795" s="41" t="s">
        <v>136</v>
      </c>
      <c r="F795" s="42"/>
      <c r="G795" s="46"/>
      <c r="H795" s="50"/>
    </row>
    <row r="796" spans="1:8" s="56" customFormat="1" ht="27" customHeight="1">
      <c r="A796" s="52"/>
      <c r="B796" s="40" t="s">
        <v>156</v>
      </c>
      <c r="C796" s="16"/>
      <c r="D796" s="66">
        <v>1</v>
      </c>
      <c r="E796" s="41" t="s">
        <v>168</v>
      </c>
      <c r="F796" s="42"/>
      <c r="G796" s="46"/>
      <c r="H796" s="50"/>
    </row>
    <row r="797" spans="1:8" s="56" customFormat="1" ht="27" customHeight="1">
      <c r="A797" s="52"/>
      <c r="B797" s="40" t="s">
        <v>890</v>
      </c>
      <c r="C797" s="16"/>
      <c r="D797" s="66">
        <v>1</v>
      </c>
      <c r="E797" s="41" t="s">
        <v>9</v>
      </c>
      <c r="F797" s="42"/>
      <c r="G797" s="46"/>
      <c r="H797" s="50"/>
    </row>
    <row r="798" spans="1:8" ht="27" customHeight="1">
      <c r="A798" s="15"/>
      <c r="B798" s="16" t="s">
        <v>252</v>
      </c>
      <c r="C798" s="16" t="s">
        <v>765</v>
      </c>
      <c r="D798" s="65">
        <v>1</v>
      </c>
      <c r="E798" s="17" t="s">
        <v>9</v>
      </c>
      <c r="F798" s="18"/>
      <c r="G798" s="46"/>
      <c r="H798" s="21"/>
    </row>
    <row r="799" spans="1:8" s="56" customFormat="1" ht="18.75" customHeight="1">
      <c r="A799" s="52"/>
      <c r="B799" s="40"/>
      <c r="C799" s="16"/>
      <c r="D799" s="66"/>
      <c r="E799" s="41"/>
      <c r="F799" s="42"/>
      <c r="G799" s="46"/>
      <c r="H799" s="50"/>
    </row>
    <row r="800" spans="1:8" s="30" customFormat="1" ht="27" customHeight="1">
      <c r="A800" s="52"/>
      <c r="B800" s="41" t="s">
        <v>73</v>
      </c>
      <c r="C800" s="40"/>
      <c r="D800" s="66"/>
      <c r="E800" s="41"/>
      <c r="F800" s="42"/>
      <c r="G800" s="42"/>
      <c r="H800" s="50"/>
    </row>
    <row r="801" spans="1:8" s="30" customFormat="1" ht="27" customHeight="1">
      <c r="A801" s="52"/>
      <c r="B801" s="40"/>
      <c r="C801" s="40"/>
      <c r="D801" s="66"/>
      <c r="E801" s="41"/>
      <c r="F801" s="42"/>
      <c r="G801" s="42"/>
      <c r="H801" s="50"/>
    </row>
    <row r="802" spans="1:8" s="30" customFormat="1" ht="27" customHeight="1">
      <c r="A802" s="39">
        <f>A10</f>
        <v>8</v>
      </c>
      <c r="B802" s="40" t="str">
        <f>B10</f>
        <v>屋内排水設備</v>
      </c>
      <c r="C802" s="40"/>
      <c r="D802" s="66"/>
      <c r="E802" s="41"/>
      <c r="F802" s="42"/>
      <c r="G802" s="42"/>
      <c r="H802" s="50"/>
    </row>
    <row r="803" spans="1:8" s="30" customFormat="1" ht="27" customHeight="1">
      <c r="A803" s="39" t="s">
        <v>151</v>
      </c>
      <c r="B803" s="40" t="s">
        <v>152</v>
      </c>
      <c r="C803" s="40" t="s">
        <v>153</v>
      </c>
      <c r="D803" s="66">
        <v>2</v>
      </c>
      <c r="E803" s="41" t="s">
        <v>155</v>
      </c>
      <c r="F803" s="42"/>
      <c r="G803" s="42"/>
      <c r="H803" s="43"/>
    </row>
    <row r="804" spans="1:8" s="30" customFormat="1" ht="27" customHeight="1">
      <c r="A804" s="52"/>
      <c r="B804" s="40"/>
      <c r="C804" s="57" t="s">
        <v>154</v>
      </c>
      <c r="D804" s="66"/>
      <c r="E804" s="41"/>
      <c r="F804" s="42"/>
      <c r="G804" s="42"/>
      <c r="H804" s="50"/>
    </row>
    <row r="805" spans="1:8" s="30" customFormat="1" ht="27" customHeight="1">
      <c r="A805" s="52"/>
      <c r="B805" s="40"/>
      <c r="C805" s="40"/>
      <c r="D805" s="67"/>
      <c r="E805" s="41"/>
      <c r="F805" s="42"/>
      <c r="G805" s="42"/>
      <c r="H805" s="43"/>
    </row>
    <row r="806" spans="1:8" s="30" customFormat="1" ht="27" customHeight="1">
      <c r="A806" s="52"/>
      <c r="B806" s="40" t="s">
        <v>858</v>
      </c>
      <c r="C806" s="40" t="s">
        <v>859</v>
      </c>
      <c r="D806" s="67">
        <v>1</v>
      </c>
      <c r="E806" s="41" t="s">
        <v>19</v>
      </c>
      <c r="F806" s="42"/>
      <c r="G806" s="42"/>
      <c r="H806" s="43"/>
    </row>
    <row r="807" spans="1:8" s="30" customFormat="1" ht="27" customHeight="1">
      <c r="A807" s="52"/>
      <c r="B807" s="40"/>
      <c r="C807" s="40"/>
      <c r="D807" s="67"/>
      <c r="E807" s="41"/>
      <c r="F807" s="42"/>
      <c r="G807" s="42"/>
      <c r="H807" s="43"/>
    </row>
    <row r="808" spans="1:8" s="30" customFormat="1" ht="27" customHeight="1">
      <c r="A808" s="52"/>
      <c r="B808" s="40" t="s">
        <v>232</v>
      </c>
      <c r="C808" s="40" t="s">
        <v>90</v>
      </c>
      <c r="D808" s="67">
        <v>163</v>
      </c>
      <c r="E808" s="41" t="s">
        <v>87</v>
      </c>
      <c r="F808" s="42"/>
      <c r="G808" s="42"/>
      <c r="H808" s="43"/>
    </row>
    <row r="809" spans="1:8" s="30" customFormat="1" ht="27" customHeight="1">
      <c r="A809" s="52"/>
      <c r="B809" s="40" t="s">
        <v>232</v>
      </c>
      <c r="C809" s="40" t="s">
        <v>115</v>
      </c>
      <c r="D809" s="67">
        <v>22</v>
      </c>
      <c r="E809" s="41" t="s">
        <v>87</v>
      </c>
      <c r="F809" s="42"/>
      <c r="G809" s="42"/>
      <c r="H809" s="43"/>
    </row>
    <row r="810" spans="1:8" s="30" customFormat="1" ht="27" customHeight="1">
      <c r="A810" s="52"/>
      <c r="B810" s="40" t="s">
        <v>232</v>
      </c>
      <c r="C810" s="40" t="s">
        <v>117</v>
      </c>
      <c r="D810" s="67">
        <v>114</v>
      </c>
      <c r="E810" s="41" t="s">
        <v>87</v>
      </c>
      <c r="F810" s="42"/>
      <c r="G810" s="42"/>
      <c r="H810" s="43"/>
    </row>
    <row r="811" spans="1:8" s="30" customFormat="1" ht="27" customHeight="1">
      <c r="A811" s="52"/>
      <c r="B811" s="40" t="s">
        <v>232</v>
      </c>
      <c r="C811" s="40" t="s">
        <v>118</v>
      </c>
      <c r="D811" s="67">
        <v>36</v>
      </c>
      <c r="E811" s="41" t="s">
        <v>87</v>
      </c>
      <c r="F811" s="42"/>
      <c r="G811" s="42"/>
      <c r="H811" s="43"/>
    </row>
    <row r="812" spans="1:8" s="30" customFormat="1" ht="27" customHeight="1">
      <c r="A812" s="52"/>
      <c r="B812" s="40" t="s">
        <v>232</v>
      </c>
      <c r="C812" s="40" t="s">
        <v>94</v>
      </c>
      <c r="D812" s="67">
        <v>15</v>
      </c>
      <c r="E812" s="41" t="s">
        <v>87</v>
      </c>
      <c r="F812" s="42"/>
      <c r="G812" s="42"/>
      <c r="H812" s="43"/>
    </row>
    <row r="813" spans="1:8" s="30" customFormat="1" ht="27" customHeight="1">
      <c r="A813" s="52"/>
      <c r="B813" s="40" t="s">
        <v>232</v>
      </c>
      <c r="C813" s="40" t="s">
        <v>119</v>
      </c>
      <c r="D813" s="67">
        <v>21</v>
      </c>
      <c r="E813" s="41" t="s">
        <v>87</v>
      </c>
      <c r="F813" s="42"/>
      <c r="G813" s="42"/>
      <c r="H813" s="43"/>
    </row>
    <row r="814" spans="1:8" s="30" customFormat="1" ht="27" customHeight="1">
      <c r="A814" s="52"/>
      <c r="B814" s="40" t="s">
        <v>232</v>
      </c>
      <c r="C814" s="40" t="s">
        <v>286</v>
      </c>
      <c r="D814" s="67">
        <v>50</v>
      </c>
      <c r="E814" s="41" t="s">
        <v>87</v>
      </c>
      <c r="F814" s="42"/>
      <c r="G814" s="42"/>
      <c r="H814" s="43"/>
    </row>
    <row r="815" spans="1:8" s="30" customFormat="1" ht="27" customHeight="1">
      <c r="A815" s="52"/>
      <c r="B815" s="40" t="s">
        <v>232</v>
      </c>
      <c r="C815" s="40" t="s">
        <v>120</v>
      </c>
      <c r="D815" s="67">
        <v>61</v>
      </c>
      <c r="E815" s="41" t="s">
        <v>87</v>
      </c>
      <c r="F815" s="42"/>
      <c r="G815" s="42"/>
      <c r="H815" s="43"/>
    </row>
    <row r="816" spans="1:8" s="30" customFormat="1" ht="27" customHeight="1">
      <c r="A816" s="52"/>
      <c r="B816" s="40" t="s">
        <v>232</v>
      </c>
      <c r="C816" s="40" t="s">
        <v>685</v>
      </c>
      <c r="D816" s="67">
        <v>13</v>
      </c>
      <c r="E816" s="41" t="s">
        <v>87</v>
      </c>
      <c r="F816" s="42"/>
      <c r="G816" s="42"/>
      <c r="H816" s="43"/>
    </row>
    <row r="817" spans="1:8" s="30" customFormat="1" ht="27" customHeight="1">
      <c r="A817" s="52"/>
      <c r="B817" s="40" t="s">
        <v>137</v>
      </c>
      <c r="C817" s="40" t="s">
        <v>90</v>
      </c>
      <c r="D817" s="67">
        <v>1</v>
      </c>
      <c r="E817" s="41" t="s">
        <v>87</v>
      </c>
      <c r="F817" s="42"/>
      <c r="G817" s="42"/>
      <c r="H817" s="43"/>
    </row>
    <row r="818" spans="1:8" s="30" customFormat="1" ht="27" customHeight="1">
      <c r="A818" s="52"/>
      <c r="B818" s="40" t="s">
        <v>137</v>
      </c>
      <c r="C818" s="40" t="s">
        <v>115</v>
      </c>
      <c r="D818" s="67">
        <v>35</v>
      </c>
      <c r="E818" s="41" t="s">
        <v>87</v>
      </c>
      <c r="F818" s="42"/>
      <c r="G818" s="42"/>
      <c r="H818" s="43"/>
    </row>
    <row r="819" spans="1:8" s="30" customFormat="1" ht="27" customHeight="1">
      <c r="A819" s="52"/>
      <c r="B819" s="40" t="s">
        <v>137</v>
      </c>
      <c r="C819" s="40" t="s">
        <v>116</v>
      </c>
      <c r="D819" s="67">
        <v>17</v>
      </c>
      <c r="E819" s="41" t="s">
        <v>87</v>
      </c>
      <c r="F819" s="42"/>
      <c r="G819" s="42"/>
      <c r="H819" s="43"/>
    </row>
    <row r="820" spans="1:8" s="30" customFormat="1" ht="27" customHeight="1">
      <c r="A820" s="52"/>
      <c r="B820" s="40" t="s">
        <v>137</v>
      </c>
      <c r="C820" s="40" t="s">
        <v>287</v>
      </c>
      <c r="D820" s="67">
        <v>66</v>
      </c>
      <c r="E820" s="41" t="s">
        <v>87</v>
      </c>
      <c r="F820" s="42"/>
      <c r="G820" s="42"/>
      <c r="H820" s="43"/>
    </row>
    <row r="821" spans="1:8" s="30" customFormat="1" ht="27" customHeight="1">
      <c r="A821" s="52"/>
      <c r="B821" s="40" t="s">
        <v>137</v>
      </c>
      <c r="C821" s="40" t="s">
        <v>121</v>
      </c>
      <c r="D821" s="67">
        <v>42</v>
      </c>
      <c r="E821" s="41" t="s">
        <v>87</v>
      </c>
      <c r="F821" s="42"/>
      <c r="G821" s="42"/>
      <c r="H821" s="43"/>
    </row>
    <row r="822" spans="1:8" s="30" customFormat="1" ht="27" customHeight="1">
      <c r="A822" s="52"/>
      <c r="B822" s="40" t="s">
        <v>137</v>
      </c>
      <c r="C822" s="40" t="s">
        <v>686</v>
      </c>
      <c r="D822" s="67">
        <v>20</v>
      </c>
      <c r="E822" s="41" t="s">
        <v>87</v>
      </c>
      <c r="F822" s="42"/>
      <c r="G822" s="42"/>
      <c r="H822" s="43"/>
    </row>
    <row r="823" spans="1:8" s="30" customFormat="1" ht="27" customHeight="1">
      <c r="A823" s="52"/>
      <c r="B823" s="40" t="s">
        <v>137</v>
      </c>
      <c r="C823" s="40" t="s">
        <v>118</v>
      </c>
      <c r="D823" s="67">
        <v>20</v>
      </c>
      <c r="E823" s="41" t="s">
        <v>87</v>
      </c>
      <c r="F823" s="42"/>
      <c r="G823" s="42"/>
      <c r="H823" s="43"/>
    </row>
    <row r="824" spans="1:8" s="30" customFormat="1" ht="27" customHeight="1">
      <c r="A824" s="52"/>
      <c r="B824" s="40" t="s">
        <v>137</v>
      </c>
      <c r="C824" s="40" t="s">
        <v>94</v>
      </c>
      <c r="D824" s="67">
        <v>13</v>
      </c>
      <c r="E824" s="41" t="s">
        <v>87</v>
      </c>
      <c r="F824" s="42"/>
      <c r="G824" s="42"/>
      <c r="H824" s="43"/>
    </row>
    <row r="825" spans="1:8" s="30" customFormat="1" ht="27" customHeight="1">
      <c r="A825" s="52"/>
      <c r="B825" s="40" t="s">
        <v>137</v>
      </c>
      <c r="C825" s="40" t="s">
        <v>119</v>
      </c>
      <c r="D825" s="67">
        <v>6</v>
      </c>
      <c r="E825" s="41" t="s">
        <v>87</v>
      </c>
      <c r="F825" s="42"/>
      <c r="G825" s="42"/>
      <c r="H825" s="43"/>
    </row>
    <row r="826" spans="1:8" s="30" customFormat="1" ht="27" customHeight="1">
      <c r="A826" s="52"/>
      <c r="B826" s="40" t="s">
        <v>137</v>
      </c>
      <c r="C826" s="40" t="s">
        <v>286</v>
      </c>
      <c r="D826" s="67">
        <v>31</v>
      </c>
      <c r="E826" s="41" t="s">
        <v>87</v>
      </c>
      <c r="F826" s="42"/>
      <c r="G826" s="42"/>
      <c r="H826" s="43"/>
    </row>
    <row r="827" spans="1:8" s="30" customFormat="1" ht="27" customHeight="1">
      <c r="A827" s="52"/>
      <c r="B827" s="40" t="s">
        <v>137</v>
      </c>
      <c r="C827" s="40" t="s">
        <v>120</v>
      </c>
      <c r="D827" s="67">
        <v>36</v>
      </c>
      <c r="E827" s="41" t="s">
        <v>87</v>
      </c>
      <c r="F827" s="42"/>
      <c r="G827" s="42"/>
      <c r="H827" s="43"/>
    </row>
    <row r="828" spans="1:8" s="30" customFormat="1" ht="27" customHeight="1">
      <c r="A828" s="52"/>
      <c r="B828" s="40" t="s">
        <v>137</v>
      </c>
      <c r="C828" s="40" t="s">
        <v>685</v>
      </c>
      <c r="D828" s="67">
        <v>2</v>
      </c>
      <c r="E828" s="41" t="s">
        <v>87</v>
      </c>
      <c r="F828" s="42"/>
      <c r="G828" s="42"/>
      <c r="H828" s="43"/>
    </row>
    <row r="829" spans="1:8" s="30" customFormat="1" ht="27" customHeight="1">
      <c r="A829" s="52"/>
      <c r="B829" s="40" t="s">
        <v>137</v>
      </c>
      <c r="C829" s="40" t="s">
        <v>687</v>
      </c>
      <c r="D829" s="67">
        <v>33</v>
      </c>
      <c r="E829" s="41" t="s">
        <v>87</v>
      </c>
      <c r="F829" s="42"/>
      <c r="G829" s="42"/>
      <c r="H829" s="43"/>
    </row>
    <row r="830" spans="1:8" s="30" customFormat="1" ht="27" customHeight="1">
      <c r="A830" s="52"/>
      <c r="B830" s="40" t="s">
        <v>137</v>
      </c>
      <c r="C830" s="40" t="s">
        <v>692</v>
      </c>
      <c r="D830" s="67">
        <v>6</v>
      </c>
      <c r="E830" s="41" t="s">
        <v>87</v>
      </c>
      <c r="F830" s="42"/>
      <c r="G830" s="42"/>
      <c r="H830" s="43"/>
    </row>
    <row r="831" spans="1:8" s="30" customFormat="1" ht="27" customHeight="1">
      <c r="A831" s="52"/>
      <c r="B831" s="40" t="s">
        <v>137</v>
      </c>
      <c r="C831" s="40" t="s">
        <v>693</v>
      </c>
      <c r="D831" s="67">
        <v>9</v>
      </c>
      <c r="E831" s="41" t="s">
        <v>87</v>
      </c>
      <c r="F831" s="42"/>
      <c r="G831" s="42"/>
      <c r="H831" s="43"/>
    </row>
    <row r="832" spans="1:8" s="30" customFormat="1" ht="27" customHeight="1">
      <c r="A832" s="52"/>
      <c r="B832" s="40" t="s">
        <v>122</v>
      </c>
      <c r="C832" s="40" t="s">
        <v>115</v>
      </c>
      <c r="D832" s="66">
        <v>36</v>
      </c>
      <c r="E832" s="41" t="s">
        <v>87</v>
      </c>
      <c r="F832" s="42"/>
      <c r="G832" s="42"/>
      <c r="H832" s="50"/>
    </row>
    <row r="833" spans="1:8" s="30" customFormat="1" ht="27" customHeight="1">
      <c r="A833" s="52"/>
      <c r="B833" s="40" t="s">
        <v>122</v>
      </c>
      <c r="C833" s="40" t="s">
        <v>117</v>
      </c>
      <c r="D833" s="66">
        <v>16</v>
      </c>
      <c r="E833" s="41" t="s">
        <v>87</v>
      </c>
      <c r="F833" s="42"/>
      <c r="G833" s="42"/>
      <c r="H833" s="50"/>
    </row>
    <row r="834" spans="1:8" s="30" customFormat="1" ht="27" customHeight="1">
      <c r="A834" s="52"/>
      <c r="B834" s="40" t="s">
        <v>122</v>
      </c>
      <c r="C834" s="40" t="s">
        <v>123</v>
      </c>
      <c r="D834" s="66">
        <v>9</v>
      </c>
      <c r="E834" s="41" t="s">
        <v>87</v>
      </c>
      <c r="F834" s="42"/>
      <c r="G834" s="42"/>
      <c r="H834" s="50"/>
    </row>
    <row r="835" spans="1:8" s="30" customFormat="1" ht="27" customHeight="1">
      <c r="A835" s="52"/>
      <c r="B835" s="40" t="s">
        <v>122</v>
      </c>
      <c r="C835" s="40" t="s">
        <v>688</v>
      </c>
      <c r="D835" s="66">
        <v>115</v>
      </c>
      <c r="E835" s="41" t="s">
        <v>87</v>
      </c>
      <c r="F835" s="42"/>
      <c r="G835" s="42"/>
      <c r="H835" s="50"/>
    </row>
    <row r="836" spans="1:8" s="30" customFormat="1" ht="27" customHeight="1">
      <c r="A836" s="52"/>
      <c r="B836" s="40" t="s">
        <v>122</v>
      </c>
      <c r="C836" s="40" t="s">
        <v>281</v>
      </c>
      <c r="D836" s="66">
        <v>27</v>
      </c>
      <c r="E836" s="41" t="s">
        <v>87</v>
      </c>
      <c r="F836" s="42"/>
      <c r="G836" s="42"/>
      <c r="H836" s="50"/>
    </row>
    <row r="837" spans="1:8" s="30" customFormat="1" ht="27" customHeight="1">
      <c r="A837" s="52"/>
      <c r="B837" s="40" t="s">
        <v>122</v>
      </c>
      <c r="C837" s="40" t="s">
        <v>694</v>
      </c>
      <c r="D837" s="66">
        <v>5</v>
      </c>
      <c r="E837" s="41" t="s">
        <v>87</v>
      </c>
      <c r="F837" s="42"/>
      <c r="G837" s="42"/>
      <c r="H837" s="50"/>
    </row>
    <row r="838" spans="1:8" s="30" customFormat="1" ht="27" customHeight="1">
      <c r="A838" s="52"/>
      <c r="B838" s="40" t="s">
        <v>122</v>
      </c>
      <c r="C838" s="40" t="s">
        <v>689</v>
      </c>
      <c r="D838" s="66">
        <v>2</v>
      </c>
      <c r="E838" s="41" t="s">
        <v>87</v>
      </c>
      <c r="F838" s="42"/>
      <c r="G838" s="42"/>
      <c r="H838" s="50"/>
    </row>
    <row r="839" spans="1:8" s="30" customFormat="1" ht="27" customHeight="1">
      <c r="A839" s="52"/>
      <c r="B839" s="40" t="s">
        <v>182</v>
      </c>
      <c r="C839" s="40" t="s">
        <v>100</v>
      </c>
      <c r="D839" s="66">
        <v>8</v>
      </c>
      <c r="E839" s="41" t="s">
        <v>89</v>
      </c>
      <c r="F839" s="42"/>
      <c r="G839" s="42"/>
      <c r="H839" s="50"/>
    </row>
    <row r="840" spans="1:8" s="30" customFormat="1" ht="27" customHeight="1">
      <c r="A840" s="52"/>
      <c r="B840" s="40" t="s">
        <v>182</v>
      </c>
      <c r="C840" s="40" t="s">
        <v>690</v>
      </c>
      <c r="D840" s="66">
        <v>18</v>
      </c>
      <c r="E840" s="41" t="s">
        <v>87</v>
      </c>
      <c r="F840" s="42"/>
      <c r="G840" s="42"/>
      <c r="H840" s="50"/>
    </row>
    <row r="841" spans="1:8" s="30" customFormat="1" ht="27" customHeight="1">
      <c r="A841" s="52"/>
      <c r="B841" s="40" t="s">
        <v>182</v>
      </c>
      <c r="C841" s="40" t="s">
        <v>691</v>
      </c>
      <c r="D841" s="66">
        <v>9</v>
      </c>
      <c r="E841" s="41" t="s">
        <v>87</v>
      </c>
      <c r="F841" s="42"/>
      <c r="G841" s="42"/>
      <c r="H841" s="50"/>
    </row>
    <row r="842" spans="1:8" s="30" customFormat="1" ht="27" customHeight="1">
      <c r="A842" s="52"/>
      <c r="B842" s="61" t="s">
        <v>149</v>
      </c>
      <c r="C842" s="40" t="s">
        <v>710</v>
      </c>
      <c r="D842" s="67">
        <v>47</v>
      </c>
      <c r="E842" s="41" t="s">
        <v>87</v>
      </c>
      <c r="F842" s="42"/>
      <c r="G842" s="42"/>
      <c r="H842" s="43"/>
    </row>
    <row r="843" spans="1:8" s="30" customFormat="1" ht="27" customHeight="1">
      <c r="A843" s="52"/>
      <c r="B843" s="61" t="s">
        <v>149</v>
      </c>
      <c r="C843" s="40" t="s">
        <v>711</v>
      </c>
      <c r="D843" s="67">
        <v>12</v>
      </c>
      <c r="E843" s="41" t="s">
        <v>87</v>
      </c>
      <c r="F843" s="42"/>
      <c r="G843" s="42"/>
      <c r="H843" s="43"/>
    </row>
    <row r="844" spans="1:8" s="30" customFormat="1" ht="27" customHeight="1">
      <c r="A844" s="52"/>
      <c r="B844" s="40"/>
      <c r="C844" s="57"/>
      <c r="D844" s="66"/>
      <c r="E844" s="41"/>
      <c r="F844" s="42"/>
      <c r="G844" s="42"/>
      <c r="H844" s="50"/>
    </row>
    <row r="845" spans="1:8" s="30" customFormat="1" ht="27" customHeight="1">
      <c r="A845" s="52"/>
      <c r="B845" s="40" t="s">
        <v>130</v>
      </c>
      <c r="C845" s="40"/>
      <c r="D845" s="66"/>
      <c r="E845" s="41"/>
      <c r="F845" s="42"/>
      <c r="G845" s="42"/>
      <c r="H845" s="50"/>
    </row>
    <row r="846" spans="1:8" s="30" customFormat="1" ht="27" customHeight="1">
      <c r="A846" s="52"/>
      <c r="B846" s="40" t="s">
        <v>129</v>
      </c>
      <c r="C846" s="40" t="s">
        <v>99</v>
      </c>
      <c r="D846" s="66">
        <v>7</v>
      </c>
      <c r="E846" s="41" t="s">
        <v>87</v>
      </c>
      <c r="F846" s="42"/>
      <c r="G846" s="42"/>
      <c r="H846" s="50"/>
    </row>
    <row r="847" spans="1:8" s="30" customFormat="1" ht="27" customHeight="1">
      <c r="A847" s="52"/>
      <c r="B847" s="40" t="s">
        <v>129</v>
      </c>
      <c r="C847" s="40" t="s">
        <v>100</v>
      </c>
      <c r="D847" s="66">
        <v>5</v>
      </c>
      <c r="E847" s="41" t="s">
        <v>87</v>
      </c>
      <c r="F847" s="42"/>
      <c r="G847" s="42"/>
      <c r="H847" s="50"/>
    </row>
    <row r="848" spans="1:8" s="30" customFormat="1" ht="27" customHeight="1">
      <c r="A848" s="52"/>
      <c r="B848" s="40" t="s">
        <v>129</v>
      </c>
      <c r="C848" s="40" t="s">
        <v>713</v>
      </c>
      <c r="D848" s="66">
        <v>2</v>
      </c>
      <c r="E848" s="41" t="s">
        <v>87</v>
      </c>
      <c r="F848" s="42"/>
      <c r="G848" s="42"/>
      <c r="H848" s="50"/>
    </row>
    <row r="849" spans="1:8" s="30" customFormat="1" ht="27" customHeight="1">
      <c r="A849" s="52"/>
      <c r="B849" s="40" t="s">
        <v>129</v>
      </c>
      <c r="C849" s="40" t="s">
        <v>99</v>
      </c>
      <c r="D849" s="66">
        <f>29+48</f>
        <v>77</v>
      </c>
      <c r="E849" s="41" t="s">
        <v>87</v>
      </c>
      <c r="F849" s="42"/>
      <c r="G849" s="42"/>
      <c r="H849" s="50"/>
    </row>
    <row r="850" spans="1:8" s="30" customFormat="1" ht="27" customHeight="1">
      <c r="A850" s="52"/>
      <c r="B850" s="40"/>
      <c r="C850" s="40"/>
      <c r="D850" s="66"/>
      <c r="E850" s="41"/>
      <c r="F850" s="42"/>
      <c r="G850" s="42"/>
      <c r="H850" s="50"/>
    </row>
    <row r="851" spans="1:8" s="30" customFormat="1" ht="27" customHeight="1">
      <c r="A851" s="52"/>
      <c r="B851" s="40" t="s">
        <v>282</v>
      </c>
      <c r="C851" s="40"/>
      <c r="D851" s="66"/>
      <c r="E851" s="41"/>
      <c r="F851" s="42"/>
      <c r="G851" s="42"/>
      <c r="H851" s="50"/>
    </row>
    <row r="852" spans="1:8" s="30" customFormat="1" ht="27" customHeight="1">
      <c r="A852" s="52"/>
      <c r="B852" s="40" t="s">
        <v>712</v>
      </c>
      <c r="C852" s="40" t="s">
        <v>177</v>
      </c>
      <c r="D852" s="66">
        <v>91</v>
      </c>
      <c r="E852" s="41" t="s">
        <v>87</v>
      </c>
      <c r="F852" s="42"/>
      <c r="G852" s="42"/>
      <c r="H852" s="50"/>
    </row>
    <row r="853" spans="1:8" s="30" customFormat="1" ht="27" customHeight="1">
      <c r="A853" s="52"/>
      <c r="B853" s="40" t="s">
        <v>712</v>
      </c>
      <c r="C853" s="40" t="s">
        <v>351</v>
      </c>
      <c r="D853" s="66">
        <v>91</v>
      </c>
      <c r="E853" s="41" t="s">
        <v>87</v>
      </c>
      <c r="F853" s="42"/>
      <c r="G853" s="42"/>
      <c r="H853" s="50"/>
    </row>
    <row r="854" spans="1:8" s="30" customFormat="1" ht="27" customHeight="1">
      <c r="A854" s="52"/>
      <c r="B854" s="40" t="s">
        <v>712</v>
      </c>
      <c r="C854" s="40" t="s">
        <v>671</v>
      </c>
      <c r="D854" s="66">
        <v>76</v>
      </c>
      <c r="E854" s="41" t="s">
        <v>181</v>
      </c>
      <c r="F854" s="42"/>
      <c r="G854" s="42"/>
      <c r="H854" s="50"/>
    </row>
    <row r="855" spans="1:8" s="30" customFormat="1" ht="27" customHeight="1">
      <c r="A855" s="52"/>
      <c r="B855" s="40"/>
      <c r="C855" s="40"/>
      <c r="D855" s="66"/>
      <c r="E855" s="41"/>
      <c r="F855" s="42"/>
      <c r="G855" s="42"/>
      <c r="H855" s="50"/>
    </row>
    <row r="856" spans="1:8" s="30" customFormat="1" ht="27" customHeight="1">
      <c r="A856" s="39"/>
      <c r="B856" s="40" t="s">
        <v>140</v>
      </c>
      <c r="C856" s="40" t="s">
        <v>100</v>
      </c>
      <c r="D856" s="69">
        <v>2</v>
      </c>
      <c r="E856" s="41" t="s">
        <v>15</v>
      </c>
      <c r="F856" s="42"/>
      <c r="G856" s="42"/>
      <c r="H856" s="50"/>
    </row>
    <row r="857" spans="1:8" s="30" customFormat="1" ht="27" customHeight="1">
      <c r="A857" s="39"/>
      <c r="B857" s="40" t="s">
        <v>258</v>
      </c>
      <c r="C857" s="40" t="s">
        <v>100</v>
      </c>
      <c r="D857" s="69">
        <v>2</v>
      </c>
      <c r="E857" s="41" t="s">
        <v>15</v>
      </c>
      <c r="F857" s="42"/>
      <c r="G857" s="42"/>
      <c r="H857" s="50"/>
    </row>
    <row r="858" spans="1:8" s="30" customFormat="1" ht="27" customHeight="1">
      <c r="A858" s="52"/>
      <c r="B858" s="40" t="s">
        <v>124</v>
      </c>
      <c r="C858" s="40" t="s">
        <v>141</v>
      </c>
      <c r="D858" s="66">
        <v>3</v>
      </c>
      <c r="E858" s="41" t="s">
        <v>101</v>
      </c>
      <c r="F858" s="42"/>
      <c r="G858" s="42"/>
      <c r="H858" s="50"/>
    </row>
    <row r="859" spans="1:8" s="30" customFormat="1" ht="27" customHeight="1">
      <c r="A859" s="52"/>
      <c r="B859" s="40" t="s">
        <v>124</v>
      </c>
      <c r="C859" s="40" t="s">
        <v>285</v>
      </c>
      <c r="D859" s="66">
        <v>2</v>
      </c>
      <c r="E859" s="41" t="s">
        <v>101</v>
      </c>
      <c r="F859" s="42"/>
      <c r="G859" s="42"/>
      <c r="H859" s="50"/>
    </row>
    <row r="860" spans="1:8" s="30" customFormat="1" ht="27" customHeight="1">
      <c r="A860" s="52"/>
      <c r="B860" s="40" t="s">
        <v>124</v>
      </c>
      <c r="C860" s="40" t="s">
        <v>283</v>
      </c>
      <c r="D860" s="66">
        <v>7</v>
      </c>
      <c r="E860" s="41" t="s">
        <v>101</v>
      </c>
      <c r="F860" s="42"/>
      <c r="G860" s="42"/>
      <c r="H860" s="50"/>
    </row>
    <row r="861" spans="1:8" s="30" customFormat="1" ht="27" customHeight="1">
      <c r="A861" s="52"/>
      <c r="B861" s="40" t="s">
        <v>125</v>
      </c>
      <c r="C861" s="40" t="s">
        <v>143</v>
      </c>
      <c r="D861" s="66">
        <v>1</v>
      </c>
      <c r="E861" s="41" t="s">
        <v>101</v>
      </c>
      <c r="F861" s="42"/>
      <c r="G861" s="42"/>
      <c r="H861" s="50"/>
    </row>
    <row r="862" spans="1:8" s="30" customFormat="1" ht="27" customHeight="1">
      <c r="A862" s="52"/>
      <c r="B862" s="40" t="s">
        <v>125</v>
      </c>
      <c r="C862" s="40" t="s">
        <v>284</v>
      </c>
      <c r="D862" s="66">
        <v>15</v>
      </c>
      <c r="E862" s="41" t="s">
        <v>101</v>
      </c>
      <c r="F862" s="42"/>
      <c r="G862" s="42"/>
      <c r="H862" s="50"/>
    </row>
    <row r="863" spans="1:8" s="30" customFormat="1" ht="27" customHeight="1">
      <c r="A863" s="52"/>
      <c r="B863" s="40" t="s">
        <v>125</v>
      </c>
      <c r="C863" s="40" t="s">
        <v>142</v>
      </c>
      <c r="D863" s="66">
        <v>6</v>
      </c>
      <c r="E863" s="41" t="s">
        <v>101</v>
      </c>
      <c r="F863" s="42"/>
      <c r="G863" s="42"/>
      <c r="H863" s="50"/>
    </row>
    <row r="864" spans="1:8" s="30" customFormat="1" ht="27" customHeight="1">
      <c r="A864" s="52"/>
      <c r="B864" s="40" t="s">
        <v>125</v>
      </c>
      <c r="C864" s="40" t="s">
        <v>695</v>
      </c>
      <c r="D864" s="66">
        <v>1</v>
      </c>
      <c r="E864" s="41" t="s">
        <v>101</v>
      </c>
      <c r="F864" s="42"/>
      <c r="G864" s="42"/>
      <c r="H864" s="50"/>
    </row>
    <row r="865" spans="1:8" s="30" customFormat="1" ht="27" customHeight="1">
      <c r="A865" s="52"/>
      <c r="B865" s="40" t="s">
        <v>144</v>
      </c>
      <c r="C865" s="40" t="s">
        <v>857</v>
      </c>
      <c r="D865" s="66">
        <v>5</v>
      </c>
      <c r="E865" s="41" t="s">
        <v>101</v>
      </c>
      <c r="F865" s="42"/>
      <c r="G865" s="42"/>
      <c r="H865" s="50"/>
    </row>
    <row r="866" spans="1:8" s="30" customFormat="1" ht="27" customHeight="1">
      <c r="A866" s="52"/>
      <c r="B866" s="40" t="s">
        <v>144</v>
      </c>
      <c r="C866" s="40" t="s">
        <v>696</v>
      </c>
      <c r="D866" s="66">
        <v>2</v>
      </c>
      <c r="E866" s="41" t="s">
        <v>101</v>
      </c>
      <c r="F866" s="42"/>
      <c r="G866" s="42"/>
      <c r="H866" s="50"/>
    </row>
    <row r="867" spans="1:8" s="30" customFormat="1" ht="27" customHeight="1">
      <c r="A867" s="52"/>
      <c r="B867" s="40" t="s">
        <v>144</v>
      </c>
      <c r="C867" s="40" t="s">
        <v>697</v>
      </c>
      <c r="D867" s="66">
        <v>1</v>
      </c>
      <c r="E867" s="41" t="s">
        <v>101</v>
      </c>
      <c r="F867" s="42"/>
      <c r="G867" s="42"/>
      <c r="H867" s="50"/>
    </row>
    <row r="868" spans="1:8" s="30" customFormat="1" ht="27" customHeight="1">
      <c r="A868" s="52"/>
      <c r="B868" s="40" t="s">
        <v>698</v>
      </c>
      <c r="C868" s="40" t="s">
        <v>700</v>
      </c>
      <c r="D868" s="66">
        <v>5</v>
      </c>
      <c r="E868" s="41" t="s">
        <v>101</v>
      </c>
      <c r="F868" s="42"/>
      <c r="G868" s="42"/>
      <c r="H868" s="50"/>
    </row>
    <row r="869" spans="1:8" s="30" customFormat="1" ht="27" customHeight="1">
      <c r="A869" s="52"/>
      <c r="B869" s="40" t="s">
        <v>698</v>
      </c>
      <c r="C869" s="40" t="s">
        <v>699</v>
      </c>
      <c r="D869" s="66">
        <v>3</v>
      </c>
      <c r="E869" s="41" t="s">
        <v>101</v>
      </c>
      <c r="F869" s="42"/>
      <c r="G869" s="42"/>
      <c r="H869" s="50"/>
    </row>
    <row r="870" spans="1:8" s="30" customFormat="1" ht="27" customHeight="1">
      <c r="A870" s="52"/>
      <c r="B870" s="40" t="s">
        <v>714</v>
      </c>
      <c r="C870" s="38" t="s">
        <v>716</v>
      </c>
      <c r="D870" s="66">
        <v>4</v>
      </c>
      <c r="E870" s="41" t="s">
        <v>101</v>
      </c>
      <c r="F870" s="42"/>
      <c r="G870" s="42"/>
      <c r="H870" s="50"/>
    </row>
    <row r="871" spans="1:8" s="30" customFormat="1" ht="27" customHeight="1">
      <c r="A871" s="52"/>
      <c r="B871" s="40" t="s">
        <v>714</v>
      </c>
      <c r="C871" s="38" t="s">
        <v>715</v>
      </c>
      <c r="D871" s="66">
        <v>1</v>
      </c>
      <c r="E871" s="41" t="s">
        <v>101</v>
      </c>
      <c r="F871" s="42"/>
      <c r="G871" s="42"/>
      <c r="H871" s="50"/>
    </row>
    <row r="872" spans="1:8" s="30" customFormat="1" ht="27" customHeight="1">
      <c r="A872" s="52"/>
      <c r="B872" s="40" t="s">
        <v>701</v>
      </c>
      <c r="C872" s="38"/>
      <c r="D872" s="66">
        <v>2</v>
      </c>
      <c r="E872" s="41" t="s">
        <v>101</v>
      </c>
      <c r="F872" s="42"/>
      <c r="G872" s="42"/>
      <c r="H872" s="50"/>
    </row>
    <row r="873" spans="1:8" s="30" customFormat="1" ht="27" customHeight="1">
      <c r="A873" s="52"/>
      <c r="B873" s="40" t="s">
        <v>702</v>
      </c>
      <c r="C873" s="38" t="s">
        <v>279</v>
      </c>
      <c r="D873" s="66">
        <v>3</v>
      </c>
      <c r="E873" s="41" t="s">
        <v>101</v>
      </c>
      <c r="F873" s="42"/>
      <c r="G873" s="42"/>
      <c r="H873" s="50"/>
    </row>
    <row r="874" spans="1:8" s="30" customFormat="1" ht="27" customHeight="1">
      <c r="A874" s="52"/>
      <c r="B874" s="40" t="s">
        <v>702</v>
      </c>
      <c r="C874" s="38" t="s">
        <v>280</v>
      </c>
      <c r="D874" s="66">
        <v>3</v>
      </c>
      <c r="E874" s="41" t="s">
        <v>101</v>
      </c>
      <c r="F874" s="42"/>
      <c r="G874" s="42"/>
      <c r="H874" s="50"/>
    </row>
    <row r="875" spans="1:8" s="30" customFormat="1" ht="27" customHeight="1">
      <c r="A875" s="52"/>
      <c r="B875" s="40" t="s">
        <v>703</v>
      </c>
      <c r="C875" s="40" t="s">
        <v>704</v>
      </c>
      <c r="D875" s="66">
        <v>1</v>
      </c>
      <c r="E875" s="41" t="s">
        <v>101</v>
      </c>
      <c r="F875" s="42"/>
      <c r="G875" s="42"/>
      <c r="H875" s="50"/>
    </row>
    <row r="876" spans="1:8" s="30" customFormat="1" ht="27" customHeight="1">
      <c r="A876" s="52"/>
      <c r="B876" s="40" t="s">
        <v>705</v>
      </c>
      <c r="C876" s="40" t="s">
        <v>706</v>
      </c>
      <c r="D876" s="66">
        <v>1</v>
      </c>
      <c r="E876" s="41" t="s">
        <v>101</v>
      </c>
      <c r="F876" s="42"/>
      <c r="G876" s="42"/>
      <c r="H876" s="50"/>
    </row>
    <row r="877" spans="1:8" s="30" customFormat="1" ht="27" customHeight="1">
      <c r="A877" s="52"/>
      <c r="B877" s="40" t="s">
        <v>662</v>
      </c>
      <c r="C877" s="40" t="s">
        <v>100</v>
      </c>
      <c r="D877" s="66">
        <v>4</v>
      </c>
      <c r="E877" s="41" t="s">
        <v>101</v>
      </c>
      <c r="F877" s="42"/>
      <c r="G877" s="42"/>
      <c r="H877" s="50"/>
    </row>
    <row r="878" spans="1:8" s="30" customFormat="1" ht="27" customHeight="1">
      <c r="A878" s="52"/>
      <c r="B878" s="40" t="s">
        <v>258</v>
      </c>
      <c r="C878" s="40" t="s">
        <v>100</v>
      </c>
      <c r="D878" s="66">
        <v>4</v>
      </c>
      <c r="E878" s="41" t="s">
        <v>101</v>
      </c>
      <c r="F878" s="42"/>
      <c r="G878" s="42"/>
      <c r="H878" s="50"/>
    </row>
    <row r="879" spans="1:8" s="30" customFormat="1" ht="27" customHeight="1">
      <c r="A879" s="52"/>
      <c r="B879" s="40" t="s">
        <v>707</v>
      </c>
      <c r="C879" s="40" t="s">
        <v>132</v>
      </c>
      <c r="D879" s="66">
        <v>3</v>
      </c>
      <c r="E879" s="41" t="s">
        <v>101</v>
      </c>
      <c r="F879" s="42"/>
      <c r="G879" s="42"/>
      <c r="H879" s="50"/>
    </row>
    <row r="880" spans="1:8" s="30" customFormat="1" ht="27" customHeight="1">
      <c r="A880" s="52"/>
      <c r="B880" s="40" t="s">
        <v>670</v>
      </c>
      <c r="C880" s="40" t="s">
        <v>671</v>
      </c>
      <c r="D880" s="66">
        <v>3</v>
      </c>
      <c r="E880" s="41" t="s">
        <v>101</v>
      </c>
      <c r="F880" s="42"/>
      <c r="G880" s="42"/>
      <c r="H880" s="50"/>
    </row>
    <row r="881" spans="1:8" s="30" customFormat="1" ht="27" customHeight="1">
      <c r="A881" s="52"/>
      <c r="B881" s="40" t="s">
        <v>261</v>
      </c>
      <c r="C881" s="40" t="s">
        <v>709</v>
      </c>
      <c r="D881" s="69">
        <v>1</v>
      </c>
      <c r="E881" s="41" t="s">
        <v>105</v>
      </c>
      <c r="F881" s="42"/>
      <c r="G881" s="42"/>
      <c r="H881" s="50"/>
    </row>
    <row r="882" spans="1:8" s="30" customFormat="1" ht="27" customHeight="1">
      <c r="A882" s="52"/>
      <c r="B882" s="40" t="s">
        <v>261</v>
      </c>
      <c r="C882" s="40" t="s">
        <v>708</v>
      </c>
      <c r="D882" s="69">
        <v>2</v>
      </c>
      <c r="E882" s="41" t="s">
        <v>105</v>
      </c>
      <c r="F882" s="42"/>
      <c r="G882" s="42"/>
      <c r="H882" s="50"/>
    </row>
    <row r="883" spans="1:8" s="30" customFormat="1" ht="27" customHeight="1">
      <c r="A883" s="52"/>
      <c r="B883" s="40"/>
      <c r="C883" s="40"/>
      <c r="D883" s="66"/>
      <c r="E883" s="41"/>
      <c r="F883" s="42"/>
      <c r="G883" s="42"/>
      <c r="H883" s="50"/>
    </row>
    <row r="884" spans="1:8" s="30" customFormat="1" ht="27" customHeight="1">
      <c r="A884" s="52"/>
      <c r="B884" s="40" t="s">
        <v>156</v>
      </c>
      <c r="C884" s="40"/>
      <c r="D884" s="66">
        <v>1</v>
      </c>
      <c r="E884" s="41" t="s">
        <v>168</v>
      </c>
      <c r="F884" s="42"/>
      <c r="G884" s="42"/>
      <c r="H884" s="50"/>
    </row>
    <row r="885" spans="1:8" s="30" customFormat="1" ht="27" customHeight="1">
      <c r="A885" s="52"/>
      <c r="B885" s="40" t="s">
        <v>891</v>
      </c>
      <c r="C885" s="40"/>
      <c r="D885" s="66">
        <v>1</v>
      </c>
      <c r="E885" s="41" t="s">
        <v>9</v>
      </c>
      <c r="F885" s="42"/>
      <c r="G885" s="42"/>
      <c r="H885" s="50"/>
    </row>
    <row r="886" spans="1:8" s="30" customFormat="1" ht="27" customHeight="1">
      <c r="A886" s="52"/>
      <c r="B886" s="40"/>
      <c r="C886" s="40"/>
      <c r="D886" s="66"/>
      <c r="E886" s="41"/>
      <c r="F886" s="42"/>
      <c r="G886" s="42"/>
      <c r="H886" s="50"/>
    </row>
    <row r="887" spans="1:8" s="30" customFormat="1" ht="27" customHeight="1">
      <c r="A887" s="52"/>
      <c r="B887" s="40"/>
      <c r="C887" s="40"/>
      <c r="D887" s="66"/>
      <c r="E887" s="41"/>
      <c r="F887" s="42"/>
      <c r="G887" s="42"/>
      <c r="H887" s="50"/>
    </row>
    <row r="888" spans="1:8" s="30" customFormat="1" ht="27" customHeight="1">
      <c r="A888" s="52"/>
      <c r="B888" s="41" t="s">
        <v>73</v>
      </c>
      <c r="C888" s="40"/>
      <c r="D888" s="66"/>
      <c r="E888" s="41"/>
      <c r="F888" s="42"/>
      <c r="G888" s="42"/>
      <c r="H888" s="50"/>
    </row>
    <row r="889" spans="1:8" s="30" customFormat="1" ht="27" customHeight="1">
      <c r="A889" s="52"/>
      <c r="B889" s="40"/>
      <c r="C889" s="40"/>
      <c r="D889" s="66"/>
      <c r="E889" s="41"/>
      <c r="F889" s="42"/>
      <c r="G889" s="46"/>
      <c r="H889" s="50"/>
    </row>
    <row r="890" spans="1:8" s="30" customFormat="1" ht="27" customHeight="1">
      <c r="A890" s="39">
        <f>A11</f>
        <v>9</v>
      </c>
      <c r="B890" s="40" t="str">
        <f>B11</f>
        <v>屋外排水設備</v>
      </c>
      <c r="C890" s="40"/>
      <c r="D890" s="66"/>
      <c r="E890" s="41"/>
      <c r="F890" s="42"/>
      <c r="G890" s="42"/>
      <c r="H890" s="50"/>
    </row>
    <row r="891" spans="1:8" s="30" customFormat="1" ht="27" customHeight="1">
      <c r="A891" s="52"/>
      <c r="B891" s="40" t="s">
        <v>720</v>
      </c>
      <c r="C891" s="40" t="s">
        <v>722</v>
      </c>
      <c r="D891" s="66">
        <v>1</v>
      </c>
      <c r="E891" s="41" t="s">
        <v>731</v>
      </c>
      <c r="F891" s="42"/>
      <c r="G891" s="42"/>
      <c r="H891" s="50"/>
    </row>
    <row r="892" spans="1:8" s="30" customFormat="1" ht="27" customHeight="1">
      <c r="A892" s="52"/>
      <c r="B892" s="40" t="s">
        <v>721</v>
      </c>
      <c r="C892" s="40" t="s">
        <v>723</v>
      </c>
      <c r="D892" s="66"/>
      <c r="E892" s="41"/>
      <c r="F892" s="42"/>
      <c r="G892" s="42"/>
      <c r="H892" s="50"/>
    </row>
    <row r="893" spans="1:8" s="30" customFormat="1" ht="27" customHeight="1">
      <c r="A893" s="52"/>
      <c r="B893" s="40"/>
      <c r="C893" s="40" t="s">
        <v>724</v>
      </c>
      <c r="D893" s="66"/>
      <c r="E893" s="41"/>
      <c r="F893" s="42"/>
      <c r="G893" s="42"/>
      <c r="H893" s="50"/>
    </row>
    <row r="894" spans="1:8" s="30" customFormat="1" ht="27" customHeight="1">
      <c r="A894" s="52"/>
      <c r="B894" s="40"/>
      <c r="C894" s="40" t="s">
        <v>725</v>
      </c>
      <c r="D894" s="66"/>
      <c r="E894" s="41"/>
      <c r="F894" s="42"/>
      <c r="G894" s="42"/>
      <c r="H894" s="50"/>
    </row>
    <row r="895" spans="1:8" s="30" customFormat="1" ht="27" customHeight="1">
      <c r="A895" s="52"/>
      <c r="B895" s="40"/>
      <c r="C895" s="40" t="s">
        <v>726</v>
      </c>
      <c r="D895" s="66"/>
      <c r="E895" s="41"/>
      <c r="F895" s="42"/>
      <c r="G895" s="42"/>
      <c r="H895" s="50"/>
    </row>
    <row r="896" spans="1:8" s="30" customFormat="1" ht="27" customHeight="1">
      <c r="A896" s="52"/>
      <c r="B896" s="40"/>
      <c r="C896" s="40" t="s">
        <v>729</v>
      </c>
      <c r="D896" s="66"/>
      <c r="E896" s="41"/>
      <c r="F896" s="42"/>
      <c r="G896" s="42"/>
      <c r="H896" s="50"/>
    </row>
    <row r="897" spans="1:8" s="30" customFormat="1" ht="27" customHeight="1">
      <c r="A897" s="52"/>
      <c r="B897" s="40"/>
      <c r="C897" s="40" t="s">
        <v>728</v>
      </c>
      <c r="D897" s="66"/>
      <c r="E897" s="41"/>
      <c r="F897" s="42"/>
      <c r="G897" s="42"/>
      <c r="H897" s="50"/>
    </row>
    <row r="898" spans="1:8" s="30" customFormat="1" ht="27" customHeight="1">
      <c r="A898" s="52"/>
      <c r="B898" s="40"/>
      <c r="C898" s="40" t="s">
        <v>727</v>
      </c>
      <c r="D898" s="66"/>
      <c r="E898" s="41"/>
      <c r="F898" s="42"/>
      <c r="G898" s="42"/>
      <c r="H898" s="50"/>
    </row>
    <row r="899" spans="1:8" s="30" customFormat="1" ht="27" customHeight="1">
      <c r="A899" s="52"/>
      <c r="B899" s="40"/>
      <c r="C899" s="40" t="s">
        <v>730</v>
      </c>
      <c r="D899" s="66"/>
      <c r="E899" s="41"/>
      <c r="F899" s="42"/>
      <c r="G899" s="42"/>
      <c r="H899" s="50"/>
    </row>
    <row r="900" spans="1:8" s="30" customFormat="1" ht="27" customHeight="1">
      <c r="A900" s="52"/>
      <c r="B900" s="40"/>
      <c r="C900" s="40"/>
      <c r="D900" s="66"/>
      <c r="E900" s="41"/>
      <c r="F900" s="42"/>
      <c r="G900" s="42"/>
      <c r="H900" s="50"/>
    </row>
    <row r="901" spans="1:8" s="30" customFormat="1" ht="27" customHeight="1">
      <c r="A901" s="52"/>
      <c r="B901" s="40" t="s">
        <v>145</v>
      </c>
      <c r="C901" s="40" t="s">
        <v>138</v>
      </c>
      <c r="D901" s="67">
        <v>5</v>
      </c>
      <c r="E901" s="41" t="s">
        <v>87</v>
      </c>
      <c r="F901" s="42"/>
      <c r="G901" s="42"/>
      <c r="H901" s="43"/>
    </row>
    <row r="902" spans="1:8" s="30" customFormat="1" ht="27" customHeight="1">
      <c r="A902" s="52"/>
      <c r="B902" s="40" t="s">
        <v>717</v>
      </c>
      <c r="C902" s="40" t="s">
        <v>718</v>
      </c>
      <c r="D902" s="67">
        <v>6</v>
      </c>
      <c r="E902" s="41" t="s">
        <v>87</v>
      </c>
      <c r="F902" s="42"/>
      <c r="G902" s="42"/>
      <c r="H902" s="43"/>
    </row>
    <row r="903" spans="1:8" s="30" customFormat="1" ht="27" customHeight="1">
      <c r="A903" s="52"/>
      <c r="B903" s="40" t="s">
        <v>717</v>
      </c>
      <c r="C903" s="40" t="s">
        <v>138</v>
      </c>
      <c r="D903" s="67">
        <v>12</v>
      </c>
      <c r="E903" s="41" t="s">
        <v>87</v>
      </c>
      <c r="F903" s="42"/>
      <c r="G903" s="42"/>
      <c r="H903" s="43"/>
    </row>
    <row r="904" spans="1:8" s="30" customFormat="1" ht="27" customHeight="1">
      <c r="A904" s="52"/>
      <c r="B904" s="40" t="s">
        <v>860</v>
      </c>
      <c r="C904" s="40" t="s">
        <v>718</v>
      </c>
      <c r="D904" s="67">
        <v>12</v>
      </c>
      <c r="E904" s="41" t="s">
        <v>87</v>
      </c>
      <c r="F904" s="42"/>
      <c r="G904" s="42"/>
      <c r="H904" s="43"/>
    </row>
    <row r="905" spans="1:8" s="30" customFormat="1" ht="27" customHeight="1">
      <c r="A905" s="52"/>
      <c r="B905" s="40" t="s">
        <v>860</v>
      </c>
      <c r="C905" s="40" t="s">
        <v>138</v>
      </c>
      <c r="D905" s="67">
        <v>8</v>
      </c>
      <c r="E905" s="41" t="s">
        <v>87</v>
      </c>
      <c r="F905" s="42"/>
      <c r="G905" s="42"/>
      <c r="H905" s="43"/>
    </row>
    <row r="906" spans="1:8" s="30" customFormat="1" ht="27" customHeight="1">
      <c r="A906" s="52"/>
      <c r="B906" s="40" t="s">
        <v>262</v>
      </c>
      <c r="C906" s="40" t="s">
        <v>138</v>
      </c>
      <c r="D906" s="67">
        <v>38</v>
      </c>
      <c r="E906" s="41" t="s">
        <v>87</v>
      </c>
      <c r="F906" s="42"/>
      <c r="G906" s="42"/>
      <c r="H906" s="43"/>
    </row>
    <row r="907" spans="1:8" s="30" customFormat="1" ht="27" customHeight="1">
      <c r="A907" s="52"/>
      <c r="B907" s="40" t="s">
        <v>262</v>
      </c>
      <c r="C907" s="40" t="s">
        <v>139</v>
      </c>
      <c r="D907" s="67">
        <v>106</v>
      </c>
      <c r="E907" s="41" t="s">
        <v>87</v>
      </c>
      <c r="F907" s="42"/>
      <c r="G907" s="42"/>
      <c r="H907" s="43"/>
    </row>
    <row r="908" spans="1:8" s="30" customFormat="1" ht="27" customHeight="1">
      <c r="A908" s="52"/>
      <c r="B908" s="57" t="s">
        <v>719</v>
      </c>
      <c r="C908" s="40" t="s">
        <v>150</v>
      </c>
      <c r="D908" s="67">
        <v>30</v>
      </c>
      <c r="E908" s="41" t="s">
        <v>87</v>
      </c>
      <c r="F908" s="42"/>
      <c r="G908" s="42"/>
      <c r="H908" s="43"/>
    </row>
    <row r="909" spans="1:8" s="30" customFormat="1" ht="27" customHeight="1">
      <c r="A909" s="52"/>
      <c r="B909" s="57" t="s">
        <v>719</v>
      </c>
      <c r="C909" s="40" t="s">
        <v>718</v>
      </c>
      <c r="D909" s="67">
        <v>4</v>
      </c>
      <c r="E909" s="41" t="s">
        <v>87</v>
      </c>
      <c r="F909" s="42"/>
      <c r="G909" s="42"/>
      <c r="H909" s="43"/>
    </row>
    <row r="910" spans="1:8" s="30" customFormat="1" ht="27" customHeight="1">
      <c r="A910" s="52"/>
      <c r="B910" s="40"/>
      <c r="C910" s="40"/>
      <c r="D910" s="67"/>
      <c r="E910" s="41"/>
      <c r="F910" s="42"/>
      <c r="G910" s="42"/>
      <c r="H910" s="43"/>
    </row>
    <row r="911" spans="1:8" s="30" customFormat="1" ht="27" customHeight="1">
      <c r="A911" s="52"/>
      <c r="B911" s="40" t="s">
        <v>259</v>
      </c>
      <c r="C911" s="40" t="s">
        <v>869</v>
      </c>
      <c r="D911" s="66">
        <v>1</v>
      </c>
      <c r="E911" s="41" t="s">
        <v>126</v>
      </c>
      <c r="F911" s="42"/>
      <c r="G911" s="42"/>
      <c r="H911" s="50"/>
    </row>
    <row r="912" spans="1:8" s="30" customFormat="1" ht="27" customHeight="1">
      <c r="A912" s="52"/>
      <c r="B912" s="40" t="s">
        <v>259</v>
      </c>
      <c r="C912" s="40" t="s">
        <v>870</v>
      </c>
      <c r="D912" s="66">
        <v>1</v>
      </c>
      <c r="E912" s="41" t="s">
        <v>126</v>
      </c>
      <c r="F912" s="42"/>
      <c r="G912" s="42"/>
      <c r="H912" s="50"/>
    </row>
    <row r="913" spans="1:8" s="30" customFormat="1" ht="27" customHeight="1">
      <c r="A913" s="52"/>
      <c r="B913" s="40" t="s">
        <v>260</v>
      </c>
      <c r="C913" s="40" t="s">
        <v>863</v>
      </c>
      <c r="D913" s="66">
        <v>2</v>
      </c>
      <c r="E913" s="41" t="s">
        <v>126</v>
      </c>
      <c r="F913" s="42"/>
      <c r="G913" s="42"/>
      <c r="H913" s="50"/>
    </row>
    <row r="914" spans="1:8" s="30" customFormat="1" ht="27" customHeight="1">
      <c r="A914" s="52"/>
      <c r="B914" s="40" t="s">
        <v>260</v>
      </c>
      <c r="C914" s="40" t="s">
        <v>864</v>
      </c>
      <c r="D914" s="66">
        <v>1</v>
      </c>
      <c r="E914" s="41" t="s">
        <v>126</v>
      </c>
      <c r="F914" s="42"/>
      <c r="G914" s="42"/>
      <c r="H914" s="50"/>
    </row>
    <row r="915" spans="1:8" s="30" customFormat="1" ht="27" customHeight="1">
      <c r="A915" s="52"/>
      <c r="B915" s="40" t="s">
        <v>260</v>
      </c>
      <c r="C915" s="40" t="s">
        <v>865</v>
      </c>
      <c r="D915" s="66">
        <v>2</v>
      </c>
      <c r="E915" s="41" t="s">
        <v>126</v>
      </c>
      <c r="F915" s="42"/>
      <c r="G915" s="42"/>
      <c r="H915" s="50"/>
    </row>
    <row r="916" spans="1:8" s="30" customFormat="1" ht="27" customHeight="1">
      <c r="A916" s="52"/>
      <c r="B916" s="40" t="s">
        <v>260</v>
      </c>
      <c r="C916" s="40" t="s">
        <v>866</v>
      </c>
      <c r="D916" s="66">
        <v>2</v>
      </c>
      <c r="E916" s="41" t="s">
        <v>126</v>
      </c>
      <c r="F916" s="42"/>
      <c r="G916" s="42"/>
      <c r="H916" s="50"/>
    </row>
    <row r="917" spans="1:8" s="30" customFormat="1" ht="27" customHeight="1">
      <c r="A917" s="52"/>
      <c r="B917" s="40" t="s">
        <v>260</v>
      </c>
      <c r="C917" s="40" t="s">
        <v>867</v>
      </c>
      <c r="D917" s="66">
        <v>3</v>
      </c>
      <c r="E917" s="41" t="s">
        <v>126</v>
      </c>
      <c r="F917" s="42"/>
      <c r="G917" s="42"/>
      <c r="H917" s="50"/>
    </row>
    <row r="918" spans="1:8" s="30" customFormat="1" ht="27" customHeight="1">
      <c r="A918" s="52"/>
      <c r="B918" s="40" t="s">
        <v>260</v>
      </c>
      <c r="C918" s="40" t="s">
        <v>868</v>
      </c>
      <c r="D918" s="66">
        <v>6</v>
      </c>
      <c r="E918" s="41" t="s">
        <v>126</v>
      </c>
      <c r="F918" s="42"/>
      <c r="G918" s="42"/>
      <c r="H918" s="50"/>
    </row>
    <row r="919" spans="1:8" s="30" customFormat="1" ht="27" customHeight="1">
      <c r="A919" s="52"/>
      <c r="B919" s="40" t="s">
        <v>861</v>
      </c>
      <c r="C919" s="40" t="s">
        <v>862</v>
      </c>
      <c r="D919" s="66">
        <v>4</v>
      </c>
      <c r="E919" s="41" t="s">
        <v>155</v>
      </c>
      <c r="F919" s="42"/>
      <c r="G919" s="42"/>
      <c r="H919" s="50"/>
    </row>
    <row r="920" spans="1:8" s="30" customFormat="1" ht="27" customHeight="1">
      <c r="A920" s="52"/>
      <c r="B920" s="40"/>
      <c r="C920" s="40"/>
      <c r="D920" s="66"/>
      <c r="E920" s="41"/>
      <c r="F920" s="42"/>
      <c r="G920" s="42"/>
      <c r="H920" s="50"/>
    </row>
    <row r="921" spans="1:8" s="30" customFormat="1" ht="27" customHeight="1">
      <c r="A921" s="52"/>
      <c r="B921" s="40" t="s">
        <v>108</v>
      </c>
      <c r="C921" s="40">
        <v>0.13</v>
      </c>
      <c r="D921" s="66">
        <v>122</v>
      </c>
      <c r="E921" s="41" t="s">
        <v>127</v>
      </c>
      <c r="F921" s="42"/>
      <c r="G921" s="42"/>
      <c r="H921" s="50"/>
    </row>
    <row r="922" spans="1:8" s="30" customFormat="1" ht="27" customHeight="1">
      <c r="A922" s="52"/>
      <c r="B922" s="40" t="s">
        <v>111</v>
      </c>
      <c r="C922" s="40"/>
      <c r="D922" s="66">
        <v>43</v>
      </c>
      <c r="E922" s="41" t="s">
        <v>127</v>
      </c>
      <c r="F922" s="42"/>
      <c r="G922" s="42"/>
      <c r="H922" s="50"/>
    </row>
    <row r="923" spans="1:8" s="30" customFormat="1" ht="27" customHeight="1">
      <c r="A923" s="52"/>
      <c r="B923" s="40" t="s">
        <v>112</v>
      </c>
      <c r="C923" s="40"/>
      <c r="D923" s="66">
        <v>79</v>
      </c>
      <c r="E923" s="41" t="s">
        <v>109</v>
      </c>
      <c r="F923" s="42"/>
      <c r="G923" s="42"/>
      <c r="H923" s="50"/>
    </row>
    <row r="924" spans="1:8" s="30" customFormat="1" ht="27" customHeight="1">
      <c r="A924" s="52"/>
      <c r="B924" s="40" t="s">
        <v>113</v>
      </c>
      <c r="C924" s="40"/>
      <c r="D924" s="66">
        <v>43</v>
      </c>
      <c r="E924" s="41" t="s">
        <v>109</v>
      </c>
      <c r="F924" s="42"/>
      <c r="G924" s="42"/>
      <c r="H924" s="50"/>
    </row>
    <row r="925" spans="1:8" s="30" customFormat="1" ht="27" customHeight="1">
      <c r="A925" s="52"/>
      <c r="B925" s="40" t="s">
        <v>114</v>
      </c>
      <c r="C925" s="16" t="s">
        <v>872</v>
      </c>
      <c r="D925" s="66">
        <v>43</v>
      </c>
      <c r="E925" s="41" t="s">
        <v>109</v>
      </c>
      <c r="F925" s="42"/>
      <c r="G925" s="42"/>
      <c r="H925" s="50"/>
    </row>
    <row r="926" spans="1:8" s="30" customFormat="1" ht="27" customHeight="1">
      <c r="A926" s="52"/>
      <c r="B926" s="40" t="s">
        <v>732</v>
      </c>
      <c r="C926" s="16"/>
      <c r="D926" s="66">
        <v>43</v>
      </c>
      <c r="E926" s="41" t="s">
        <v>109</v>
      </c>
      <c r="F926" s="42"/>
      <c r="G926" s="42"/>
      <c r="H926" s="50"/>
    </row>
    <row r="927" spans="1:8" s="30" customFormat="1" ht="27" customHeight="1">
      <c r="A927" s="52"/>
      <c r="B927" s="40" t="s">
        <v>135</v>
      </c>
      <c r="C927" s="16">
        <v>0.1</v>
      </c>
      <c r="D927" s="66">
        <v>1</v>
      </c>
      <c r="E927" s="41" t="s">
        <v>136</v>
      </c>
      <c r="F927" s="42"/>
      <c r="G927" s="42"/>
      <c r="H927" s="50"/>
    </row>
    <row r="928" spans="1:8" s="30" customFormat="1" ht="27" customHeight="1">
      <c r="A928" s="52"/>
      <c r="B928" s="40" t="s">
        <v>733</v>
      </c>
      <c r="C928" s="40" t="s">
        <v>734</v>
      </c>
      <c r="D928" s="69">
        <v>12</v>
      </c>
      <c r="E928" s="41" t="s">
        <v>735</v>
      </c>
      <c r="F928" s="42"/>
      <c r="G928" s="42"/>
      <c r="H928" s="50"/>
    </row>
    <row r="929" spans="1:8" ht="27" customHeight="1">
      <c r="A929" s="35"/>
      <c r="B929" s="40" t="s">
        <v>733</v>
      </c>
      <c r="C929" s="40" t="s">
        <v>736</v>
      </c>
      <c r="D929" s="69">
        <v>10</v>
      </c>
      <c r="E929" s="41" t="s">
        <v>735</v>
      </c>
      <c r="F929" s="25"/>
      <c r="G929" s="42"/>
      <c r="H929" s="23"/>
    </row>
    <row r="930" spans="1:8" ht="27" customHeight="1">
      <c r="A930" s="35"/>
      <c r="B930" s="16" t="s">
        <v>737</v>
      </c>
      <c r="C930" s="16" t="s">
        <v>738</v>
      </c>
      <c r="D930" s="65">
        <v>6</v>
      </c>
      <c r="E930" s="17" t="s">
        <v>735</v>
      </c>
      <c r="F930" s="25"/>
      <c r="G930" s="42"/>
      <c r="H930" s="23"/>
    </row>
    <row r="931" spans="1:8" ht="27" customHeight="1">
      <c r="A931" s="35"/>
      <c r="B931" s="16" t="s">
        <v>739</v>
      </c>
      <c r="C931" s="16" t="s">
        <v>740</v>
      </c>
      <c r="D931" s="65">
        <v>2</v>
      </c>
      <c r="E931" s="17" t="s">
        <v>741</v>
      </c>
      <c r="F931" s="42"/>
      <c r="G931" s="42"/>
      <c r="H931" s="50"/>
    </row>
    <row r="932" spans="1:8" ht="27" customHeight="1">
      <c r="A932" s="35"/>
      <c r="B932" s="16"/>
      <c r="C932" s="16"/>
      <c r="D932" s="65"/>
      <c r="E932" s="17"/>
      <c r="F932" s="42"/>
      <c r="G932" s="42"/>
      <c r="H932" s="50"/>
    </row>
    <row r="933" spans="1:8" ht="27" customHeight="1">
      <c r="A933" s="35"/>
      <c r="B933" s="16" t="s">
        <v>778</v>
      </c>
      <c r="C933" s="16" t="s">
        <v>780</v>
      </c>
      <c r="D933" s="65">
        <v>1</v>
      </c>
      <c r="E933" s="17" t="s">
        <v>779</v>
      </c>
      <c r="F933" s="42"/>
      <c r="G933" s="42"/>
      <c r="H933" s="50"/>
    </row>
    <row r="934" spans="1:8" ht="27" customHeight="1">
      <c r="A934" s="35"/>
      <c r="B934" s="16"/>
      <c r="C934" s="16"/>
      <c r="D934" s="65"/>
      <c r="E934" s="17"/>
      <c r="F934" s="42"/>
      <c r="G934" s="42"/>
      <c r="H934" s="50"/>
    </row>
    <row r="935" spans="1:8" ht="27" customHeight="1">
      <c r="A935" s="35"/>
      <c r="B935" s="16" t="s">
        <v>843</v>
      </c>
      <c r="C935" s="16" t="s">
        <v>844</v>
      </c>
      <c r="D935" s="65">
        <v>1</v>
      </c>
      <c r="E935" s="17" t="s">
        <v>19</v>
      </c>
      <c r="F935" s="18"/>
      <c r="G935" s="18"/>
      <c r="H935" s="21"/>
    </row>
    <row r="936" spans="1:8" ht="27" customHeight="1">
      <c r="A936" s="35"/>
      <c r="B936" s="16"/>
      <c r="C936" s="16"/>
      <c r="D936" s="65"/>
      <c r="E936" s="17"/>
      <c r="F936" s="42"/>
      <c r="G936" s="42"/>
      <c r="H936" s="50"/>
    </row>
    <row r="937" spans="1:8" ht="27" customHeight="1">
      <c r="A937" s="35"/>
      <c r="B937" s="16"/>
      <c r="C937" s="16"/>
      <c r="D937" s="65"/>
      <c r="E937" s="17"/>
      <c r="F937" s="42"/>
      <c r="G937" s="42"/>
      <c r="H937" s="50"/>
    </row>
    <row r="938" spans="1:8" ht="27" customHeight="1">
      <c r="A938" s="35"/>
      <c r="B938" s="16"/>
      <c r="C938" s="16"/>
      <c r="D938" s="65"/>
      <c r="E938" s="17"/>
      <c r="F938" s="42"/>
      <c r="G938" s="42"/>
      <c r="H938" s="50"/>
    </row>
    <row r="939" spans="1:8" ht="27" customHeight="1">
      <c r="A939" s="35"/>
      <c r="B939" s="16"/>
      <c r="C939" s="16"/>
      <c r="D939" s="65"/>
      <c r="E939" s="17"/>
      <c r="F939" s="42"/>
      <c r="G939" s="42"/>
      <c r="H939" s="50"/>
    </row>
    <row r="940" spans="1:8" ht="27" customHeight="1">
      <c r="A940" s="35"/>
      <c r="B940" s="16"/>
      <c r="C940" s="16"/>
      <c r="D940" s="65"/>
      <c r="E940" s="17"/>
      <c r="F940" s="42"/>
      <c r="G940" s="42"/>
      <c r="H940" s="50"/>
    </row>
    <row r="941" spans="1:8" ht="27" customHeight="1">
      <c r="A941" s="35"/>
      <c r="B941" s="16"/>
      <c r="C941" s="16"/>
      <c r="D941" s="65"/>
      <c r="E941" s="17"/>
      <c r="F941" s="42"/>
      <c r="G941" s="42"/>
      <c r="H941" s="50"/>
    </row>
    <row r="942" spans="1:8" ht="27" customHeight="1">
      <c r="A942" s="35"/>
      <c r="B942" s="16"/>
      <c r="C942" s="16"/>
      <c r="D942" s="65"/>
      <c r="E942" s="17"/>
      <c r="F942" s="25"/>
      <c r="G942" s="25"/>
      <c r="H942" s="23"/>
    </row>
    <row r="943" spans="1:8" ht="27" customHeight="1">
      <c r="A943" s="35"/>
      <c r="B943" s="16"/>
      <c r="C943" s="16"/>
      <c r="D943" s="65"/>
      <c r="E943" s="17"/>
      <c r="F943" s="25"/>
      <c r="G943" s="25"/>
      <c r="H943" s="23"/>
    </row>
    <row r="944" spans="1:8" ht="27" customHeight="1">
      <c r="A944" s="15"/>
      <c r="B944" s="16"/>
      <c r="C944" s="16"/>
      <c r="D944" s="65"/>
      <c r="E944" s="17"/>
      <c r="F944" s="25"/>
      <c r="G944" s="25"/>
      <c r="H944" s="23"/>
    </row>
    <row r="945" spans="1:8" ht="27" customHeight="1">
      <c r="A945" s="15"/>
      <c r="B945" s="17" t="s">
        <v>12</v>
      </c>
      <c r="C945" s="16"/>
      <c r="D945" s="65"/>
      <c r="E945" s="17"/>
      <c r="F945" s="25"/>
      <c r="G945" s="25"/>
      <c r="H945" s="23"/>
    </row>
    <row r="946" spans="1:8" ht="27" customHeight="1">
      <c r="A946" s="15"/>
      <c r="B946" s="17"/>
      <c r="C946" s="16"/>
      <c r="D946" s="65"/>
      <c r="E946" s="17"/>
      <c r="F946" s="25"/>
      <c r="G946" s="25"/>
      <c r="H946" s="23"/>
    </row>
    <row r="947" spans="1:8" s="30" customFormat="1" ht="27" customHeight="1">
      <c r="A947" s="39">
        <f>A12</f>
        <v>10</v>
      </c>
      <c r="B947" s="40" t="str">
        <f>B12</f>
        <v>給湯設備</v>
      </c>
      <c r="C947" s="40"/>
      <c r="D947" s="66"/>
      <c r="E947" s="41"/>
      <c r="F947" s="42"/>
      <c r="G947" s="42"/>
      <c r="H947" s="50"/>
    </row>
    <row r="948" spans="1:8" s="30" customFormat="1" ht="27" customHeight="1">
      <c r="A948" s="58" t="s">
        <v>157</v>
      </c>
      <c r="B948" s="45" t="s">
        <v>148</v>
      </c>
      <c r="C948" s="59" t="s">
        <v>158</v>
      </c>
      <c r="D948" s="67">
        <v>3</v>
      </c>
      <c r="E948" s="41" t="s">
        <v>70</v>
      </c>
      <c r="F948" s="46"/>
      <c r="G948" s="46"/>
      <c r="H948" s="43"/>
    </row>
    <row r="949" spans="1:8" s="30" customFormat="1" ht="27" customHeight="1">
      <c r="A949" s="44"/>
      <c r="B949" s="49"/>
      <c r="C949" s="48" t="s">
        <v>159</v>
      </c>
      <c r="D949" s="67"/>
      <c r="E949" s="47"/>
      <c r="F949" s="46"/>
      <c r="G949" s="46"/>
      <c r="H949" s="43"/>
    </row>
    <row r="950" spans="1:8" s="30" customFormat="1" ht="27" customHeight="1">
      <c r="A950" s="44"/>
      <c r="B950" s="49"/>
      <c r="C950" s="48"/>
      <c r="D950" s="67"/>
      <c r="E950" s="47"/>
      <c r="F950" s="46"/>
      <c r="G950" s="46"/>
      <c r="H950" s="43"/>
    </row>
    <row r="951" spans="1:8" s="30" customFormat="1" ht="27" customHeight="1">
      <c r="A951" s="52"/>
      <c r="B951" s="40" t="s">
        <v>169</v>
      </c>
      <c r="C951" s="40" t="s">
        <v>86</v>
      </c>
      <c r="D951" s="66">
        <v>40</v>
      </c>
      <c r="E951" s="41" t="s">
        <v>89</v>
      </c>
      <c r="F951" s="42"/>
      <c r="G951" s="46"/>
      <c r="H951" s="50"/>
    </row>
    <row r="952" spans="1:8" s="30" customFormat="1" ht="27" customHeight="1">
      <c r="A952" s="52"/>
      <c r="B952" s="40" t="s">
        <v>169</v>
      </c>
      <c r="C952" s="40" t="s">
        <v>874</v>
      </c>
      <c r="D952" s="66">
        <v>18</v>
      </c>
      <c r="E952" s="41" t="s">
        <v>87</v>
      </c>
      <c r="F952" s="42"/>
      <c r="G952" s="46"/>
      <c r="H952" s="50"/>
    </row>
    <row r="953" spans="1:8" s="30" customFormat="1" ht="27" customHeight="1">
      <c r="A953" s="52"/>
      <c r="B953" s="40"/>
      <c r="C953" s="40"/>
      <c r="D953" s="66"/>
      <c r="E953" s="41"/>
      <c r="F953" s="42"/>
      <c r="G953" s="46"/>
      <c r="H953" s="50"/>
    </row>
    <row r="954" spans="1:8" s="30" customFormat="1" ht="27" customHeight="1">
      <c r="A954" s="52"/>
      <c r="B954" s="40" t="s">
        <v>130</v>
      </c>
      <c r="C954" s="40"/>
      <c r="D954" s="66"/>
      <c r="E954" s="41"/>
      <c r="F954" s="42"/>
      <c r="G954" s="46"/>
      <c r="H954" s="50"/>
    </row>
    <row r="955" spans="1:8" s="30" customFormat="1" ht="27" customHeight="1">
      <c r="A955" s="52"/>
      <c r="B955" s="40" t="s">
        <v>789</v>
      </c>
      <c r="C955" s="40" t="s">
        <v>96</v>
      </c>
      <c r="D955" s="66">
        <v>32</v>
      </c>
      <c r="E955" s="41" t="s">
        <v>89</v>
      </c>
      <c r="F955" s="42"/>
      <c r="G955" s="46"/>
      <c r="H955" s="50"/>
    </row>
    <row r="956" spans="1:8" s="30" customFormat="1" ht="27" customHeight="1">
      <c r="A956" s="52"/>
      <c r="B956" s="40" t="s">
        <v>790</v>
      </c>
      <c r="C956" s="40" t="s">
        <v>96</v>
      </c>
      <c r="D956" s="66">
        <v>8</v>
      </c>
      <c r="E956" s="41" t="s">
        <v>87</v>
      </c>
      <c r="F956" s="42"/>
      <c r="G956" s="46"/>
      <c r="H956" s="50"/>
    </row>
    <row r="957" spans="1:8" s="30" customFormat="1" ht="27" customHeight="1">
      <c r="A957" s="52"/>
      <c r="B957" s="40" t="s">
        <v>789</v>
      </c>
      <c r="C957" s="40" t="s">
        <v>98</v>
      </c>
      <c r="D957" s="66">
        <v>18</v>
      </c>
      <c r="E957" s="41" t="s">
        <v>87</v>
      </c>
      <c r="F957" s="42"/>
      <c r="G957" s="46"/>
      <c r="H957" s="50"/>
    </row>
    <row r="958" spans="1:8" s="30" customFormat="1" ht="27" customHeight="1">
      <c r="A958" s="52"/>
      <c r="B958" s="40" t="s">
        <v>742</v>
      </c>
      <c r="C958" s="40" t="s">
        <v>96</v>
      </c>
      <c r="D958" s="66">
        <v>3</v>
      </c>
      <c r="E958" s="41" t="s">
        <v>87</v>
      </c>
      <c r="F958" s="42"/>
      <c r="G958" s="46"/>
      <c r="H958" s="50"/>
    </row>
    <row r="959" spans="1:8" s="30" customFormat="1" ht="27" customHeight="1">
      <c r="A959" s="52"/>
      <c r="B959" s="40"/>
      <c r="C959" s="40"/>
      <c r="D959" s="66"/>
      <c r="E959" s="41"/>
      <c r="F959" s="42"/>
      <c r="G959" s="46"/>
      <c r="H959" s="50"/>
    </row>
    <row r="960" spans="1:8" s="30" customFormat="1" ht="27" customHeight="1">
      <c r="A960" s="52"/>
      <c r="B960" s="40" t="s">
        <v>743</v>
      </c>
      <c r="C960" s="40" t="s">
        <v>744</v>
      </c>
      <c r="D960" s="66">
        <v>4</v>
      </c>
      <c r="E960" s="41" t="s">
        <v>746</v>
      </c>
      <c r="F960" s="42"/>
      <c r="G960" s="46"/>
      <c r="H960" s="50"/>
    </row>
    <row r="961" spans="1:8" s="30" customFormat="1" ht="27" customHeight="1">
      <c r="A961" s="52"/>
      <c r="B961" s="40" t="s">
        <v>743</v>
      </c>
      <c r="C961" s="40" t="s">
        <v>745</v>
      </c>
      <c r="D961" s="66">
        <v>1</v>
      </c>
      <c r="E961" s="41" t="s">
        <v>746</v>
      </c>
      <c r="F961" s="42"/>
      <c r="G961" s="46"/>
      <c r="H961" s="50"/>
    </row>
    <row r="962" spans="1:8" s="30" customFormat="1" ht="27" customHeight="1">
      <c r="A962" s="52"/>
      <c r="B962" s="40"/>
      <c r="C962" s="40"/>
      <c r="D962" s="66"/>
      <c r="E962" s="41"/>
      <c r="F962" s="42"/>
      <c r="G962" s="46"/>
      <c r="H962" s="50"/>
    </row>
    <row r="963" spans="1:8" s="30" customFormat="1" ht="27" customHeight="1">
      <c r="A963" s="52"/>
      <c r="B963" s="40"/>
      <c r="C963" s="40"/>
      <c r="D963" s="66"/>
      <c r="E963" s="41"/>
      <c r="F963" s="42"/>
      <c r="G963" s="46"/>
      <c r="H963" s="50"/>
    </row>
    <row r="964" spans="1:8" s="30" customFormat="1" ht="27" customHeight="1">
      <c r="A964" s="52"/>
      <c r="B964" s="41" t="s">
        <v>73</v>
      </c>
      <c r="C964" s="40"/>
      <c r="D964" s="66"/>
      <c r="E964" s="41"/>
      <c r="F964" s="42"/>
      <c r="G964" s="42"/>
      <c r="H964" s="50"/>
    </row>
    <row r="965" spans="1:8" s="30" customFormat="1" ht="27" customHeight="1">
      <c r="A965" s="15"/>
      <c r="B965" s="17"/>
      <c r="C965" s="16"/>
      <c r="D965" s="65"/>
      <c r="E965" s="17"/>
      <c r="F965" s="25"/>
      <c r="G965" s="25"/>
      <c r="H965" s="23"/>
    </row>
    <row r="966" spans="1:8" ht="27" customHeight="1">
      <c r="A966" s="15">
        <f>A13</f>
        <v>11</v>
      </c>
      <c r="B966" s="16" t="str">
        <f>B13</f>
        <v>ガス設備</v>
      </c>
      <c r="C966" s="16"/>
      <c r="D966" s="65"/>
      <c r="E966" s="17"/>
      <c r="F966" s="25"/>
      <c r="G966" s="25"/>
      <c r="H966" s="23"/>
    </row>
    <row r="967" spans="1:8" ht="27" customHeight="1">
      <c r="A967" s="15"/>
      <c r="B967" s="40" t="s">
        <v>354</v>
      </c>
      <c r="C967" s="40" t="s">
        <v>747</v>
      </c>
      <c r="D967" s="66">
        <v>6</v>
      </c>
      <c r="E967" s="41" t="s">
        <v>89</v>
      </c>
      <c r="F967" s="42"/>
      <c r="G967" s="46"/>
      <c r="H967" s="50"/>
    </row>
    <row r="968" spans="1:8" ht="27" customHeight="1">
      <c r="A968" s="15"/>
      <c r="B968" s="40" t="s">
        <v>354</v>
      </c>
      <c r="C968" s="40" t="s">
        <v>289</v>
      </c>
      <c r="D968" s="66">
        <v>46</v>
      </c>
      <c r="E968" s="41" t="s">
        <v>87</v>
      </c>
      <c r="F968" s="42"/>
      <c r="G968" s="46"/>
      <c r="H968" s="50"/>
    </row>
    <row r="969" spans="1:8" ht="27" customHeight="1">
      <c r="A969" s="15"/>
      <c r="B969" s="40" t="s">
        <v>354</v>
      </c>
      <c r="C969" s="40" t="s">
        <v>115</v>
      </c>
      <c r="D969" s="66">
        <v>27</v>
      </c>
      <c r="E969" s="41" t="s">
        <v>87</v>
      </c>
      <c r="F969" s="42"/>
      <c r="G969" s="46"/>
      <c r="H969" s="50"/>
    </row>
    <row r="970" spans="1:8" ht="27" customHeight="1">
      <c r="A970" s="15"/>
      <c r="B970" s="40" t="s">
        <v>334</v>
      </c>
      <c r="C970" s="40" t="s">
        <v>795</v>
      </c>
      <c r="D970" s="66">
        <v>90</v>
      </c>
      <c r="E970" s="41" t="s">
        <v>87</v>
      </c>
      <c r="F970" s="42"/>
      <c r="G970" s="46"/>
      <c r="H970" s="50"/>
    </row>
    <row r="971" spans="1:8" ht="27" customHeight="1">
      <c r="A971" s="15"/>
      <c r="B971" s="40"/>
      <c r="C971" s="40"/>
      <c r="D971" s="66"/>
      <c r="E971" s="41"/>
      <c r="F971" s="42"/>
      <c r="G971" s="46"/>
      <c r="H971" s="50"/>
    </row>
    <row r="972" spans="1:8" ht="27" customHeight="1">
      <c r="A972" s="15"/>
      <c r="B972" s="16" t="s">
        <v>288</v>
      </c>
      <c r="C972" s="16" t="s">
        <v>399</v>
      </c>
      <c r="D972" s="65">
        <v>3</v>
      </c>
      <c r="E972" s="17" t="s">
        <v>162</v>
      </c>
      <c r="F972" s="25"/>
      <c r="G972" s="46"/>
      <c r="H972" s="23"/>
    </row>
    <row r="973" spans="1:8" s="30" customFormat="1" ht="27" customHeight="1">
      <c r="A973" s="52"/>
      <c r="B973" s="16" t="s">
        <v>161</v>
      </c>
      <c r="C973" s="40" t="s">
        <v>100</v>
      </c>
      <c r="D973" s="66">
        <v>1</v>
      </c>
      <c r="E973" s="41" t="s">
        <v>101</v>
      </c>
      <c r="F973" s="42"/>
      <c r="G973" s="46"/>
      <c r="H973" s="50"/>
    </row>
    <row r="974" spans="1:8" s="30" customFormat="1" ht="27" customHeight="1">
      <c r="A974" s="52"/>
      <c r="B974" s="16" t="s">
        <v>161</v>
      </c>
      <c r="C974" s="40" t="s">
        <v>133</v>
      </c>
      <c r="D974" s="66">
        <v>3</v>
      </c>
      <c r="E974" s="41" t="s">
        <v>101</v>
      </c>
      <c r="F974" s="42"/>
      <c r="G974" s="46"/>
      <c r="H974" s="50"/>
    </row>
    <row r="975" spans="1:8" ht="27" customHeight="1">
      <c r="A975" s="15"/>
      <c r="B975" s="16" t="s">
        <v>263</v>
      </c>
      <c r="C975" s="40" t="s">
        <v>96</v>
      </c>
      <c r="D975" s="66">
        <v>3</v>
      </c>
      <c r="E975" s="41" t="s">
        <v>101</v>
      </c>
      <c r="F975" s="42"/>
      <c r="G975" s="46"/>
      <c r="H975" s="50"/>
    </row>
    <row r="976" spans="1:8" s="30" customFormat="1" ht="27" customHeight="1">
      <c r="A976" s="52"/>
      <c r="B976" s="16" t="s">
        <v>290</v>
      </c>
      <c r="C976" s="40" t="s">
        <v>355</v>
      </c>
      <c r="D976" s="66">
        <v>4</v>
      </c>
      <c r="E976" s="41" t="s">
        <v>101</v>
      </c>
      <c r="F976" s="42"/>
      <c r="G976" s="46"/>
      <c r="H976" s="43"/>
    </row>
    <row r="977" spans="1:8" s="30" customFormat="1" ht="27" customHeight="1">
      <c r="A977" s="52"/>
      <c r="B977" s="16" t="s">
        <v>353</v>
      </c>
      <c r="C977" s="40" t="s">
        <v>748</v>
      </c>
      <c r="D977" s="66">
        <v>1</v>
      </c>
      <c r="E977" s="41" t="s">
        <v>349</v>
      </c>
      <c r="F977" s="42"/>
      <c r="G977" s="46"/>
      <c r="H977" s="50"/>
    </row>
    <row r="978" spans="1:8" ht="27" customHeight="1">
      <c r="A978" s="15"/>
      <c r="B978" s="40" t="s">
        <v>356</v>
      </c>
      <c r="C978" s="40" t="s">
        <v>747</v>
      </c>
      <c r="D978" s="66">
        <v>6</v>
      </c>
      <c r="E978" s="41" t="s">
        <v>87</v>
      </c>
      <c r="F978" s="42"/>
      <c r="G978" s="46"/>
      <c r="H978" s="50"/>
    </row>
    <row r="979" spans="1:8" ht="27" customHeight="1">
      <c r="A979" s="15"/>
      <c r="B979" s="40" t="s">
        <v>356</v>
      </c>
      <c r="C979" s="40" t="s">
        <v>289</v>
      </c>
      <c r="D979" s="66">
        <v>46</v>
      </c>
      <c r="E979" s="41" t="s">
        <v>87</v>
      </c>
      <c r="F979" s="42"/>
      <c r="G979" s="46"/>
      <c r="H979" s="50"/>
    </row>
    <row r="980" spans="1:8" ht="27" customHeight="1">
      <c r="A980" s="15"/>
      <c r="B980" s="16" t="s">
        <v>156</v>
      </c>
      <c r="C980" s="16"/>
      <c r="D980" s="65">
        <v>1</v>
      </c>
      <c r="E980" s="17" t="s">
        <v>168</v>
      </c>
      <c r="F980" s="25"/>
      <c r="G980" s="46"/>
      <c r="H980" s="23"/>
    </row>
    <row r="981" spans="1:8" ht="27" customHeight="1">
      <c r="A981" s="15"/>
      <c r="B981" s="16" t="s">
        <v>891</v>
      </c>
      <c r="C981" s="16"/>
      <c r="D981" s="65">
        <v>1</v>
      </c>
      <c r="E981" s="17" t="s">
        <v>9</v>
      </c>
      <c r="F981" s="25"/>
      <c r="G981" s="46"/>
      <c r="H981" s="23"/>
    </row>
    <row r="982" spans="1:8" ht="27" customHeight="1">
      <c r="A982" s="35"/>
      <c r="B982" s="16"/>
      <c r="C982" s="16"/>
      <c r="D982" s="65"/>
      <c r="E982" s="17"/>
      <c r="F982" s="25"/>
      <c r="G982" s="25"/>
      <c r="H982" s="23"/>
    </row>
    <row r="983" spans="1:8" ht="27" customHeight="1">
      <c r="A983" s="15"/>
      <c r="B983" s="17" t="s">
        <v>12</v>
      </c>
      <c r="C983" s="16"/>
      <c r="D983" s="65"/>
      <c r="E983" s="17"/>
      <c r="F983" s="25"/>
      <c r="G983" s="25"/>
      <c r="H983" s="23"/>
    </row>
    <row r="984" spans="1:8" ht="27" customHeight="1">
      <c r="A984" s="35"/>
      <c r="B984" s="17"/>
      <c r="C984" s="16"/>
      <c r="D984" s="65"/>
      <c r="E984" s="17"/>
      <c r="F984" s="25"/>
      <c r="G984" s="25"/>
      <c r="H984" s="23"/>
    </row>
    <row r="985" spans="1:8" ht="27" customHeight="1">
      <c r="A985" s="15">
        <f>A14</f>
        <v>12</v>
      </c>
      <c r="B985" s="16" t="str">
        <f>B14</f>
        <v>消火設備</v>
      </c>
      <c r="C985" s="16"/>
      <c r="D985" s="65"/>
      <c r="E985" s="17"/>
      <c r="F985" s="25"/>
      <c r="G985" s="25"/>
      <c r="H985" s="23"/>
    </row>
    <row r="986" spans="1:8" s="56" customFormat="1" ht="27" customHeight="1">
      <c r="A986" s="52" t="s">
        <v>432</v>
      </c>
      <c r="B986" s="16" t="s">
        <v>433</v>
      </c>
      <c r="C986" s="74" t="s">
        <v>434</v>
      </c>
      <c r="D986" s="84">
        <v>1</v>
      </c>
      <c r="E986" s="17" t="s">
        <v>19</v>
      </c>
      <c r="F986" s="25"/>
      <c r="G986" s="46"/>
      <c r="H986" s="50"/>
    </row>
    <row r="987" spans="1:8" s="56" customFormat="1" ht="27" customHeight="1">
      <c r="A987" s="52"/>
      <c r="B987" s="16"/>
      <c r="C987" s="74" t="s">
        <v>435</v>
      </c>
      <c r="D987" s="84"/>
      <c r="E987" s="17"/>
      <c r="F987" s="25"/>
      <c r="G987" s="25"/>
      <c r="H987" s="50"/>
    </row>
    <row r="988" spans="1:8" s="56" customFormat="1" ht="27" customHeight="1">
      <c r="A988" s="35"/>
      <c r="B988" s="16"/>
      <c r="C988" s="74" t="s">
        <v>436</v>
      </c>
      <c r="D988" s="65"/>
      <c r="E988" s="17"/>
      <c r="F988" s="25"/>
      <c r="G988" s="25"/>
      <c r="H988" s="50"/>
    </row>
    <row r="989" spans="1:8" s="56" customFormat="1" ht="27" customHeight="1">
      <c r="A989" s="35"/>
      <c r="B989" s="16"/>
      <c r="C989" s="74" t="s">
        <v>437</v>
      </c>
      <c r="D989" s="65"/>
      <c r="E989" s="17"/>
      <c r="F989" s="25"/>
      <c r="G989" s="25"/>
      <c r="H989" s="50"/>
    </row>
    <row r="990" spans="1:8" s="56" customFormat="1" ht="27" customHeight="1">
      <c r="A990" s="35"/>
      <c r="B990" s="16"/>
      <c r="C990" s="74" t="s">
        <v>429</v>
      </c>
      <c r="D990" s="65"/>
      <c r="E990" s="17"/>
      <c r="F990" s="25"/>
      <c r="G990" s="25"/>
      <c r="H990" s="50"/>
    </row>
    <row r="991" spans="1:8" s="56" customFormat="1" ht="27" customHeight="1">
      <c r="A991" s="52"/>
      <c r="B991" s="40"/>
      <c r="C991" s="74" t="s">
        <v>438</v>
      </c>
      <c r="D991" s="66"/>
      <c r="E991" s="41"/>
      <c r="F991" s="42"/>
      <c r="G991" s="46"/>
      <c r="H991" s="50"/>
    </row>
    <row r="992" spans="1:8" s="56" customFormat="1" ht="27" customHeight="1">
      <c r="A992" s="52"/>
      <c r="B992" s="40"/>
      <c r="C992" s="74" t="s">
        <v>769</v>
      </c>
      <c r="D992" s="66"/>
      <c r="E992" s="41"/>
      <c r="F992" s="42"/>
      <c r="G992" s="46"/>
      <c r="H992" s="50"/>
    </row>
    <row r="993" spans="1:8" s="56" customFormat="1" ht="27" customHeight="1">
      <c r="A993" s="52"/>
      <c r="B993" s="40"/>
      <c r="C993" s="74"/>
      <c r="D993" s="66"/>
      <c r="E993" s="41"/>
      <c r="F993" s="42"/>
      <c r="G993" s="46"/>
      <c r="H993" s="50"/>
    </row>
    <row r="994" spans="1:8" s="56" customFormat="1" ht="27" customHeight="1">
      <c r="A994" s="52" t="s">
        <v>439</v>
      </c>
      <c r="B994" s="16" t="s">
        <v>440</v>
      </c>
      <c r="C994" s="74" t="s">
        <v>441</v>
      </c>
      <c r="D994" s="84">
        <v>1</v>
      </c>
      <c r="E994" s="17" t="s">
        <v>19</v>
      </c>
      <c r="F994" s="25"/>
      <c r="G994" s="46"/>
      <c r="H994" s="50"/>
    </row>
    <row r="995" spans="1:8" s="56" customFormat="1" ht="27" customHeight="1">
      <c r="A995" s="52"/>
      <c r="B995" s="16"/>
      <c r="C995" s="74" t="s">
        <v>442</v>
      </c>
      <c r="D995" s="84"/>
      <c r="E995" s="17"/>
      <c r="F995" s="25"/>
      <c r="G995" s="25"/>
      <c r="H995" s="50"/>
    </row>
    <row r="996" spans="1:8" s="56" customFormat="1" ht="27" customHeight="1">
      <c r="A996" s="35"/>
      <c r="B996" s="16"/>
      <c r="C996" s="74" t="s">
        <v>443</v>
      </c>
      <c r="D996" s="65"/>
      <c r="E996" s="17"/>
      <c r="F996" s="25"/>
      <c r="G996" s="25"/>
      <c r="H996" s="50"/>
    </row>
    <row r="997" spans="1:8" s="56" customFormat="1" ht="27" customHeight="1">
      <c r="A997" s="35"/>
      <c r="B997" s="16"/>
      <c r="C997" s="74" t="s">
        <v>444</v>
      </c>
      <c r="D997" s="65"/>
      <c r="E997" s="17"/>
      <c r="F997" s="25"/>
      <c r="G997" s="25"/>
      <c r="H997" s="50"/>
    </row>
    <row r="998" spans="1:8" s="56" customFormat="1" ht="27" customHeight="1">
      <c r="A998" s="52"/>
      <c r="B998" s="40"/>
      <c r="C998" s="74" t="s">
        <v>445</v>
      </c>
      <c r="D998" s="66"/>
      <c r="E998" s="41"/>
      <c r="F998" s="42"/>
      <c r="G998" s="46"/>
      <c r="H998" s="50"/>
    </row>
    <row r="999" spans="1:8" s="56" customFormat="1" ht="27" customHeight="1">
      <c r="A999" s="52"/>
      <c r="B999" s="40"/>
      <c r="C999" s="74"/>
      <c r="D999" s="66"/>
      <c r="E999" s="41"/>
      <c r="F999" s="42"/>
      <c r="G999" s="46"/>
      <c r="H999" s="50"/>
    </row>
    <row r="1000" spans="1:8" ht="27" customHeight="1">
      <c r="A1000" s="35"/>
      <c r="B1000" s="62" t="s">
        <v>446</v>
      </c>
      <c r="C1000" s="16" t="s">
        <v>447</v>
      </c>
      <c r="D1000" s="65">
        <v>8</v>
      </c>
      <c r="E1000" s="17" t="s">
        <v>175</v>
      </c>
      <c r="F1000" s="25"/>
      <c r="G1000" s="25"/>
      <c r="H1000" s="43"/>
    </row>
    <row r="1001" spans="1:8" ht="27" customHeight="1">
      <c r="A1001" s="35"/>
      <c r="B1001" s="62"/>
      <c r="C1001" s="16" t="s">
        <v>449</v>
      </c>
      <c r="D1001" s="65"/>
      <c r="E1001" s="17"/>
      <c r="F1001" s="25"/>
      <c r="G1001" s="25"/>
      <c r="H1001" s="43"/>
    </row>
    <row r="1002" spans="1:8" ht="27" customHeight="1">
      <c r="A1002" s="35"/>
      <c r="B1002" s="40"/>
      <c r="C1002" s="16" t="s">
        <v>448</v>
      </c>
      <c r="D1002" s="65"/>
      <c r="E1002" s="17"/>
      <c r="F1002" s="25"/>
      <c r="G1002" s="25"/>
      <c r="H1002" s="23"/>
    </row>
    <row r="1003" spans="1:8" ht="27" customHeight="1">
      <c r="A1003" s="35"/>
      <c r="B1003" s="40"/>
      <c r="C1003" s="16"/>
      <c r="D1003" s="65"/>
      <c r="E1003" s="17"/>
      <c r="F1003" s="25"/>
      <c r="G1003" s="25"/>
      <c r="H1003" s="23"/>
    </row>
    <row r="1004" spans="1:8" ht="27" customHeight="1">
      <c r="A1004" s="15"/>
      <c r="B1004" s="40" t="s">
        <v>160</v>
      </c>
      <c r="C1004" s="40" t="s">
        <v>115</v>
      </c>
      <c r="D1004" s="66">
        <v>150</v>
      </c>
      <c r="E1004" s="41" t="s">
        <v>87</v>
      </c>
      <c r="F1004" s="42"/>
      <c r="G1004" s="46"/>
      <c r="H1004" s="50"/>
    </row>
    <row r="1005" spans="1:8" ht="27" customHeight="1">
      <c r="A1005" s="15"/>
      <c r="B1005" s="40" t="s">
        <v>160</v>
      </c>
      <c r="C1005" s="40" t="s">
        <v>116</v>
      </c>
      <c r="D1005" s="66">
        <v>60</v>
      </c>
      <c r="E1005" s="41" t="s">
        <v>87</v>
      </c>
      <c r="F1005" s="42"/>
      <c r="G1005" s="46"/>
      <c r="H1005" s="50"/>
    </row>
    <row r="1006" spans="1:8" ht="27" customHeight="1">
      <c r="A1006" s="15"/>
      <c r="B1006" s="40" t="s">
        <v>160</v>
      </c>
      <c r="C1006" s="40" t="s">
        <v>749</v>
      </c>
      <c r="D1006" s="66">
        <v>5</v>
      </c>
      <c r="E1006" s="41" t="s">
        <v>87</v>
      </c>
      <c r="F1006" s="42"/>
      <c r="G1006" s="46"/>
      <c r="H1006" s="50"/>
    </row>
    <row r="1007" spans="1:8" ht="27" customHeight="1">
      <c r="A1007" s="15"/>
      <c r="B1007" s="40" t="s">
        <v>160</v>
      </c>
      <c r="C1007" s="40" t="s">
        <v>750</v>
      </c>
      <c r="D1007" s="66">
        <v>10</v>
      </c>
      <c r="E1007" s="41" t="s">
        <v>87</v>
      </c>
      <c r="F1007" s="42"/>
      <c r="G1007" s="46"/>
      <c r="H1007" s="50"/>
    </row>
    <row r="1008" spans="1:8" s="30" customFormat="1" ht="27" customHeight="1">
      <c r="A1008" s="52"/>
      <c r="B1008" s="40" t="s">
        <v>171</v>
      </c>
      <c r="C1008" s="40" t="s">
        <v>93</v>
      </c>
      <c r="D1008" s="66">
        <v>7</v>
      </c>
      <c r="E1008" s="41" t="s">
        <v>87</v>
      </c>
      <c r="F1008" s="42"/>
      <c r="G1008" s="46"/>
      <c r="H1008" s="50"/>
    </row>
    <row r="1009" spans="1:8" ht="27" customHeight="1">
      <c r="A1009" s="35"/>
      <c r="B1009" s="40" t="s">
        <v>752</v>
      </c>
      <c r="C1009" s="40" t="s">
        <v>753</v>
      </c>
      <c r="D1009" s="66">
        <v>46</v>
      </c>
      <c r="E1009" s="41" t="s">
        <v>87</v>
      </c>
      <c r="F1009" s="42"/>
      <c r="G1009" s="46"/>
      <c r="H1009" s="50"/>
    </row>
    <row r="1010" spans="1:8" ht="27" customHeight="1">
      <c r="A1010" s="35"/>
      <c r="B1010" s="40"/>
      <c r="C1010" s="40"/>
      <c r="D1010" s="66"/>
      <c r="E1010" s="41"/>
      <c r="F1010" s="42"/>
      <c r="G1010" s="46"/>
      <c r="H1010" s="50"/>
    </row>
    <row r="1011" spans="1:8" s="30" customFormat="1" ht="27" customHeight="1">
      <c r="A1011" s="52"/>
      <c r="B1011" s="40" t="s">
        <v>751</v>
      </c>
      <c r="C1011" s="40"/>
      <c r="D1011" s="66"/>
      <c r="E1011" s="41"/>
      <c r="F1011" s="42"/>
      <c r="G1011" s="46"/>
      <c r="H1011" s="50"/>
    </row>
    <row r="1012" spans="1:8" s="30" customFormat="1" ht="27" customHeight="1">
      <c r="A1012" s="52"/>
      <c r="B1012" s="40" t="s">
        <v>754</v>
      </c>
      <c r="C1012" s="40" t="s">
        <v>98</v>
      </c>
      <c r="D1012" s="66">
        <v>7</v>
      </c>
      <c r="E1012" s="41" t="s">
        <v>87</v>
      </c>
      <c r="F1012" s="42"/>
      <c r="G1012" s="46"/>
      <c r="H1012" s="50"/>
    </row>
    <row r="1013" spans="1:8" s="30" customFormat="1" ht="27" customHeight="1">
      <c r="A1013" s="52"/>
      <c r="B1013" s="40" t="s">
        <v>754</v>
      </c>
      <c r="C1013" s="40" t="s">
        <v>100</v>
      </c>
      <c r="D1013" s="66">
        <v>5</v>
      </c>
      <c r="E1013" s="41" t="s">
        <v>87</v>
      </c>
      <c r="F1013" s="42"/>
      <c r="G1013" s="46"/>
      <c r="H1013" s="50"/>
    </row>
    <row r="1014" spans="1:8" s="30" customFormat="1" ht="27" customHeight="1">
      <c r="A1014" s="52"/>
      <c r="B1014" s="40" t="s">
        <v>754</v>
      </c>
      <c r="C1014" s="40" t="s">
        <v>132</v>
      </c>
      <c r="D1014" s="66">
        <v>6</v>
      </c>
      <c r="E1014" s="41" t="s">
        <v>87</v>
      </c>
      <c r="F1014" s="42"/>
      <c r="G1014" s="46"/>
      <c r="H1014" s="50"/>
    </row>
    <row r="1015" spans="1:8" s="30" customFormat="1" ht="27" customHeight="1">
      <c r="A1015" s="52"/>
      <c r="B1015" s="40" t="s">
        <v>658</v>
      </c>
      <c r="C1015" s="40" t="s">
        <v>132</v>
      </c>
      <c r="D1015" s="66">
        <v>4</v>
      </c>
      <c r="E1015" s="41" t="s">
        <v>87</v>
      </c>
      <c r="F1015" s="42"/>
      <c r="G1015" s="46"/>
      <c r="H1015" s="50"/>
    </row>
    <row r="1016" spans="1:8" s="30" customFormat="1" ht="27" customHeight="1">
      <c r="A1016" s="52"/>
      <c r="B1016" s="40"/>
      <c r="C1016" s="40"/>
      <c r="D1016" s="66"/>
      <c r="E1016" s="41"/>
      <c r="F1016" s="42"/>
      <c r="G1016" s="46"/>
      <c r="H1016" s="50"/>
    </row>
    <row r="1017" spans="1:8" ht="27" customHeight="1">
      <c r="A1017" s="60"/>
      <c r="B1017" s="16" t="s">
        <v>350</v>
      </c>
      <c r="C1017" s="16" t="s">
        <v>351</v>
      </c>
      <c r="D1017" s="65">
        <v>38</v>
      </c>
      <c r="E1017" s="41" t="s">
        <v>352</v>
      </c>
      <c r="F1017" s="25"/>
      <c r="G1017" s="25"/>
      <c r="H1017" s="32"/>
    </row>
    <row r="1018" spans="1:8" s="30" customFormat="1" ht="27" customHeight="1">
      <c r="A1018" s="52"/>
      <c r="B1018" s="40" t="s">
        <v>756</v>
      </c>
      <c r="C1018" s="40" t="s">
        <v>132</v>
      </c>
      <c r="D1018" s="66">
        <v>1</v>
      </c>
      <c r="E1018" s="41" t="s">
        <v>101</v>
      </c>
      <c r="F1018" s="42"/>
      <c r="G1018" s="46"/>
      <c r="H1018" s="50"/>
    </row>
    <row r="1019" spans="1:8" s="30" customFormat="1" ht="27" customHeight="1">
      <c r="A1019" s="52"/>
      <c r="B1019" s="40" t="s">
        <v>660</v>
      </c>
      <c r="C1019" s="40" t="s">
        <v>98</v>
      </c>
      <c r="D1019" s="66">
        <v>2</v>
      </c>
      <c r="E1019" s="41" t="s">
        <v>101</v>
      </c>
      <c r="F1019" s="42"/>
      <c r="G1019" s="46"/>
      <c r="H1019" s="50"/>
    </row>
    <row r="1020" spans="1:8" s="30" customFormat="1" ht="27" customHeight="1">
      <c r="A1020" s="52"/>
      <c r="B1020" s="40" t="s">
        <v>755</v>
      </c>
      <c r="C1020" s="40" t="s">
        <v>98</v>
      </c>
      <c r="D1020" s="66">
        <v>1</v>
      </c>
      <c r="E1020" s="41" t="s">
        <v>101</v>
      </c>
      <c r="F1020" s="42"/>
      <c r="G1020" s="46"/>
      <c r="H1020" s="50"/>
    </row>
    <row r="1021" spans="1:8" ht="27" customHeight="1">
      <c r="A1021" s="35"/>
      <c r="B1021" s="40" t="s">
        <v>264</v>
      </c>
      <c r="C1021" s="16" t="s">
        <v>177</v>
      </c>
      <c r="D1021" s="65">
        <v>1</v>
      </c>
      <c r="E1021" s="17" t="s">
        <v>15</v>
      </c>
      <c r="F1021" s="25"/>
      <c r="G1021" s="25"/>
      <c r="H1021" s="23"/>
    </row>
    <row r="1022" spans="1:8" s="30" customFormat="1" ht="27" customHeight="1">
      <c r="A1022" s="52"/>
      <c r="B1022" s="40" t="s">
        <v>757</v>
      </c>
      <c r="C1022" s="40" t="s">
        <v>98</v>
      </c>
      <c r="D1022" s="66">
        <v>3</v>
      </c>
      <c r="E1022" s="41" t="s">
        <v>101</v>
      </c>
      <c r="F1022" s="42"/>
      <c r="G1022" s="46"/>
      <c r="H1022" s="50"/>
    </row>
    <row r="1023" spans="1:8" s="30" customFormat="1" ht="27" customHeight="1">
      <c r="A1023" s="52"/>
      <c r="B1023" s="16" t="s">
        <v>291</v>
      </c>
      <c r="C1023" s="40" t="s">
        <v>100</v>
      </c>
      <c r="D1023" s="66">
        <v>1</v>
      </c>
      <c r="E1023" s="41" t="s">
        <v>101</v>
      </c>
      <c r="F1023" s="42"/>
      <c r="G1023" s="46"/>
      <c r="H1023" s="50"/>
    </row>
    <row r="1024" spans="1:8" ht="27" customHeight="1">
      <c r="A1024" s="15"/>
      <c r="B1024" s="16" t="s">
        <v>291</v>
      </c>
      <c r="C1024" s="16" t="s">
        <v>180</v>
      </c>
      <c r="D1024" s="65">
        <v>5</v>
      </c>
      <c r="E1024" s="41" t="s">
        <v>101</v>
      </c>
      <c r="F1024" s="25"/>
      <c r="G1024" s="25"/>
      <c r="H1024" s="23"/>
    </row>
    <row r="1025" spans="1:8" s="30" customFormat="1" ht="27" customHeight="1">
      <c r="A1025" s="52"/>
      <c r="B1025" s="40" t="s">
        <v>172</v>
      </c>
      <c r="C1025" s="40" t="s">
        <v>167</v>
      </c>
      <c r="D1025" s="66">
        <v>4</v>
      </c>
      <c r="E1025" s="41" t="s">
        <v>17</v>
      </c>
      <c r="F1025" s="42"/>
      <c r="G1025" s="46"/>
      <c r="H1025" s="50"/>
    </row>
    <row r="1026" spans="1:8" s="55" customFormat="1" ht="27" customHeight="1">
      <c r="A1026" s="53"/>
      <c r="B1026" s="45" t="s">
        <v>106</v>
      </c>
      <c r="C1026" s="48"/>
      <c r="D1026" s="68">
        <v>46</v>
      </c>
      <c r="E1026" s="47" t="s">
        <v>107</v>
      </c>
      <c r="F1026" s="97"/>
      <c r="G1026" s="46"/>
      <c r="H1026" s="54"/>
    </row>
    <row r="1027" spans="1:8" ht="27" customHeight="1">
      <c r="A1027" s="35"/>
      <c r="B1027" s="40" t="s">
        <v>156</v>
      </c>
      <c r="C1027" s="16"/>
      <c r="D1027" s="65">
        <v>1</v>
      </c>
      <c r="E1027" s="17" t="s">
        <v>9</v>
      </c>
      <c r="F1027" s="25"/>
      <c r="G1027" s="25"/>
      <c r="H1027" s="23"/>
    </row>
    <row r="1028" spans="1:8" ht="27" customHeight="1">
      <c r="A1028" s="35"/>
      <c r="B1028" s="40" t="s">
        <v>891</v>
      </c>
      <c r="C1028" s="16"/>
      <c r="D1028" s="65">
        <v>1</v>
      </c>
      <c r="E1028" s="17" t="s">
        <v>9</v>
      </c>
      <c r="F1028" s="25"/>
      <c r="G1028" s="25"/>
      <c r="H1028" s="23"/>
    </row>
    <row r="1029" spans="1:8" ht="27" customHeight="1">
      <c r="A1029" s="35"/>
      <c r="B1029" s="40" t="s">
        <v>265</v>
      </c>
      <c r="C1029" s="16" t="s">
        <v>266</v>
      </c>
      <c r="D1029" s="65">
        <v>1</v>
      </c>
      <c r="E1029" s="17" t="s">
        <v>9</v>
      </c>
      <c r="F1029" s="25"/>
      <c r="G1029" s="25"/>
      <c r="H1029" s="23"/>
    </row>
    <row r="1030" spans="1:8" ht="27" customHeight="1">
      <c r="A1030" s="35"/>
      <c r="B1030" s="40"/>
      <c r="C1030" s="16"/>
      <c r="D1030" s="65"/>
      <c r="E1030" s="17"/>
      <c r="F1030" s="25"/>
      <c r="G1030" s="25"/>
      <c r="H1030" s="23"/>
    </row>
    <row r="1031" spans="1:8" s="30" customFormat="1" ht="27" customHeight="1">
      <c r="A1031" s="52"/>
      <c r="B1031" s="40" t="s">
        <v>108</v>
      </c>
      <c r="C1031" s="40">
        <v>0.13</v>
      </c>
      <c r="D1031" s="66">
        <v>20</v>
      </c>
      <c r="E1031" s="41" t="s">
        <v>109</v>
      </c>
      <c r="F1031" s="42"/>
      <c r="G1031" s="42"/>
      <c r="H1031" s="50"/>
    </row>
    <row r="1032" spans="1:8" s="30" customFormat="1" ht="27" customHeight="1">
      <c r="A1032" s="52"/>
      <c r="B1032" s="40" t="s">
        <v>111</v>
      </c>
      <c r="C1032" s="40"/>
      <c r="D1032" s="66">
        <v>6</v>
      </c>
      <c r="E1032" s="41" t="s">
        <v>109</v>
      </c>
      <c r="F1032" s="42"/>
      <c r="G1032" s="42"/>
      <c r="H1032" s="50"/>
    </row>
    <row r="1033" spans="1:8" s="30" customFormat="1" ht="27" customHeight="1">
      <c r="A1033" s="52"/>
      <c r="B1033" s="40" t="s">
        <v>112</v>
      </c>
      <c r="C1033" s="40"/>
      <c r="D1033" s="66">
        <v>14</v>
      </c>
      <c r="E1033" s="41" t="s">
        <v>109</v>
      </c>
      <c r="F1033" s="42"/>
      <c r="G1033" s="42"/>
      <c r="H1033" s="50"/>
    </row>
    <row r="1034" spans="1:8" s="30" customFormat="1" ht="27" customHeight="1">
      <c r="A1034" s="52"/>
      <c r="B1034" s="40" t="s">
        <v>113</v>
      </c>
      <c r="C1034" s="40"/>
      <c r="D1034" s="66">
        <v>6</v>
      </c>
      <c r="E1034" s="41" t="s">
        <v>109</v>
      </c>
      <c r="F1034" s="42"/>
      <c r="G1034" s="42"/>
      <c r="H1034" s="50"/>
    </row>
    <row r="1035" spans="1:8" s="30" customFormat="1" ht="27" customHeight="1">
      <c r="A1035" s="52"/>
      <c r="B1035" s="40" t="s">
        <v>114</v>
      </c>
      <c r="C1035" s="16" t="s">
        <v>872</v>
      </c>
      <c r="D1035" s="66">
        <v>6</v>
      </c>
      <c r="E1035" s="41" t="s">
        <v>109</v>
      </c>
      <c r="F1035" s="42"/>
      <c r="G1035" s="42"/>
      <c r="H1035" s="50"/>
    </row>
    <row r="1036" spans="1:8" s="30" customFormat="1" ht="27" customHeight="1">
      <c r="A1036" s="52"/>
      <c r="B1036" s="40" t="s">
        <v>732</v>
      </c>
      <c r="C1036" s="16"/>
      <c r="D1036" s="66">
        <v>6</v>
      </c>
      <c r="E1036" s="41" t="s">
        <v>109</v>
      </c>
      <c r="F1036" s="42"/>
      <c r="G1036" s="42"/>
      <c r="H1036" s="50"/>
    </row>
    <row r="1037" spans="1:8" s="30" customFormat="1" ht="27" customHeight="1">
      <c r="A1037" s="52"/>
      <c r="B1037" s="40" t="s">
        <v>135</v>
      </c>
      <c r="C1037" s="16">
        <v>0.1</v>
      </c>
      <c r="D1037" s="66">
        <v>1</v>
      </c>
      <c r="E1037" s="41" t="s">
        <v>136</v>
      </c>
      <c r="F1037" s="42"/>
      <c r="G1037" s="42"/>
      <c r="H1037" s="50"/>
    </row>
    <row r="1038" spans="1:8" ht="27" customHeight="1">
      <c r="A1038" s="35"/>
      <c r="B1038" s="40"/>
      <c r="C1038" s="16"/>
      <c r="D1038" s="65"/>
      <c r="E1038" s="17"/>
      <c r="F1038" s="25"/>
      <c r="G1038" s="25"/>
      <c r="H1038" s="23"/>
    </row>
    <row r="1039" spans="1:8" ht="27" customHeight="1">
      <c r="A1039" s="35"/>
      <c r="B1039" s="40"/>
      <c r="C1039" s="16"/>
      <c r="D1039" s="65"/>
      <c r="E1039" s="17"/>
      <c r="F1039" s="25"/>
      <c r="G1039" s="25"/>
      <c r="H1039" s="23"/>
    </row>
    <row r="1040" spans="1:8" ht="27" customHeight="1">
      <c r="A1040" s="35"/>
      <c r="B1040" s="17" t="s">
        <v>12</v>
      </c>
      <c r="C1040" s="16"/>
      <c r="D1040" s="65"/>
      <c r="E1040" s="17"/>
      <c r="F1040" s="25"/>
      <c r="G1040" s="25"/>
      <c r="H1040" s="23"/>
    </row>
    <row r="1041" spans="1:8" ht="27" customHeight="1">
      <c r="A1041" s="15"/>
      <c r="B1041" s="17"/>
      <c r="C1041" s="16"/>
      <c r="D1041" s="65"/>
      <c r="E1041" s="17"/>
      <c r="F1041" s="25"/>
      <c r="G1041" s="25"/>
      <c r="H1041" s="23"/>
    </row>
    <row r="1042" spans="1:8" ht="27" customHeight="1">
      <c r="A1042" s="15">
        <f>A15</f>
        <v>13</v>
      </c>
      <c r="B1042" s="16" t="str">
        <f>B15</f>
        <v>融雪設備</v>
      </c>
      <c r="C1042" s="16"/>
      <c r="D1042" s="65"/>
      <c r="E1042" s="17"/>
      <c r="F1042" s="25"/>
      <c r="G1042" s="25"/>
      <c r="H1042" s="23"/>
    </row>
    <row r="1043" spans="1:8" s="30" customFormat="1" ht="27" customHeight="1">
      <c r="A1043" s="52"/>
      <c r="B1043" s="40" t="s">
        <v>770</v>
      </c>
      <c r="C1043" s="40" t="s">
        <v>657</v>
      </c>
      <c r="D1043" s="66">
        <v>16</v>
      </c>
      <c r="E1043" s="41" t="s">
        <v>87</v>
      </c>
      <c r="F1043" s="42"/>
      <c r="G1043" s="46"/>
      <c r="H1043" s="50"/>
    </row>
    <row r="1044" spans="1:8" s="30" customFormat="1" ht="27" customHeight="1">
      <c r="A1044" s="52"/>
      <c r="B1044" s="40" t="s">
        <v>758</v>
      </c>
      <c r="C1044" s="40" t="s">
        <v>272</v>
      </c>
      <c r="D1044" s="66">
        <v>27</v>
      </c>
      <c r="E1044" s="41" t="s">
        <v>87</v>
      </c>
      <c r="F1044" s="42"/>
      <c r="G1044" s="46"/>
      <c r="H1044" s="50"/>
    </row>
    <row r="1045" spans="1:8" s="30" customFormat="1" ht="27" customHeight="1">
      <c r="A1045" s="52"/>
      <c r="B1045" s="40" t="s">
        <v>758</v>
      </c>
      <c r="C1045" s="40" t="s">
        <v>759</v>
      </c>
      <c r="D1045" s="66">
        <v>7</v>
      </c>
      <c r="E1045" s="41" t="s">
        <v>87</v>
      </c>
      <c r="F1045" s="42"/>
      <c r="G1045" s="46"/>
      <c r="H1045" s="50"/>
    </row>
    <row r="1046" spans="1:8" s="30" customFormat="1" ht="27" customHeight="1">
      <c r="A1046" s="52"/>
      <c r="B1046" s="40"/>
      <c r="C1046" s="40"/>
      <c r="D1046" s="66"/>
      <c r="E1046" s="41"/>
      <c r="F1046" s="42"/>
      <c r="G1046" s="46"/>
      <c r="H1046" s="50"/>
    </row>
    <row r="1047" spans="1:8" s="30" customFormat="1" ht="27" customHeight="1">
      <c r="A1047" s="52"/>
      <c r="B1047" s="40" t="s">
        <v>185</v>
      </c>
      <c r="C1047" s="40"/>
      <c r="D1047" s="66"/>
      <c r="E1047" s="41"/>
      <c r="F1047" s="42"/>
      <c r="G1047" s="46"/>
      <c r="H1047" s="50"/>
    </row>
    <row r="1048" spans="1:8" s="30" customFormat="1" ht="27" customHeight="1">
      <c r="A1048" s="52"/>
      <c r="B1048" s="40" t="s">
        <v>662</v>
      </c>
      <c r="C1048" s="40" t="s">
        <v>771</v>
      </c>
      <c r="D1048" s="66">
        <v>3</v>
      </c>
      <c r="E1048" s="41" t="s">
        <v>101</v>
      </c>
      <c r="F1048" s="42"/>
      <c r="G1048" s="46"/>
      <c r="H1048" s="50"/>
    </row>
    <row r="1049" spans="1:8" s="30" customFormat="1" ht="27" customHeight="1">
      <c r="A1049" s="52"/>
      <c r="B1049" s="40" t="s">
        <v>784</v>
      </c>
      <c r="C1049" s="40"/>
      <c r="D1049" s="66">
        <v>12</v>
      </c>
      <c r="E1049" s="41" t="s">
        <v>101</v>
      </c>
      <c r="F1049" s="42"/>
      <c r="G1049" s="46"/>
      <c r="H1049" s="50"/>
    </row>
    <row r="1050" spans="1:8" s="30" customFormat="1" ht="27" customHeight="1">
      <c r="A1050" s="52"/>
      <c r="B1050" s="40" t="s">
        <v>103</v>
      </c>
      <c r="C1050" s="40" t="s">
        <v>104</v>
      </c>
      <c r="D1050" s="66">
        <v>3</v>
      </c>
      <c r="E1050" s="41" t="s">
        <v>71</v>
      </c>
      <c r="F1050" s="42"/>
      <c r="G1050" s="46"/>
      <c r="H1050" s="50"/>
    </row>
    <row r="1051" spans="1:8" s="30" customFormat="1" ht="27" customHeight="1">
      <c r="A1051" s="52"/>
      <c r="B1051" s="40"/>
      <c r="C1051" s="40"/>
      <c r="D1051" s="66"/>
      <c r="E1051" s="41"/>
      <c r="F1051" s="42"/>
      <c r="G1051" s="46"/>
      <c r="H1051" s="50"/>
    </row>
    <row r="1052" spans="1:8" s="30" customFormat="1" ht="27" customHeight="1">
      <c r="A1052" s="39"/>
      <c r="B1052" s="40" t="s">
        <v>673</v>
      </c>
      <c r="C1052" s="40" t="s">
        <v>760</v>
      </c>
      <c r="D1052" s="69">
        <v>1</v>
      </c>
      <c r="E1052" s="41" t="s">
        <v>105</v>
      </c>
      <c r="F1052" s="42"/>
      <c r="G1052" s="46"/>
      <c r="H1052" s="50"/>
    </row>
    <row r="1053" spans="1:8" s="30" customFormat="1" ht="27" customHeight="1">
      <c r="A1053" s="39"/>
      <c r="B1053" s="40" t="s">
        <v>673</v>
      </c>
      <c r="C1053" s="40" t="s">
        <v>99</v>
      </c>
      <c r="D1053" s="69">
        <v>1</v>
      </c>
      <c r="E1053" s="41" t="s">
        <v>105</v>
      </c>
      <c r="F1053" s="42"/>
      <c r="G1053" s="46"/>
      <c r="H1053" s="50"/>
    </row>
    <row r="1054" spans="1:8" s="30" customFormat="1" ht="27" customHeight="1">
      <c r="A1054" s="52"/>
      <c r="B1054" s="40"/>
      <c r="C1054" s="40"/>
      <c r="D1054" s="66"/>
      <c r="E1054" s="41"/>
      <c r="F1054" s="42"/>
      <c r="G1054" s="46"/>
      <c r="H1054" s="50"/>
    </row>
    <row r="1055" spans="1:8" s="30" customFormat="1" ht="27" customHeight="1">
      <c r="A1055" s="52"/>
      <c r="B1055" s="40" t="s">
        <v>772</v>
      </c>
      <c r="C1055" s="40" t="s">
        <v>759</v>
      </c>
      <c r="D1055" s="66">
        <v>4</v>
      </c>
      <c r="E1055" s="41" t="s">
        <v>87</v>
      </c>
      <c r="F1055" s="42"/>
      <c r="G1055" s="46"/>
      <c r="H1055" s="50"/>
    </row>
    <row r="1056" spans="1:8" s="30" customFormat="1" ht="27" customHeight="1">
      <c r="A1056" s="52"/>
      <c r="B1056" s="40" t="s">
        <v>772</v>
      </c>
      <c r="C1056" s="40" t="s">
        <v>657</v>
      </c>
      <c r="D1056" s="66">
        <v>15</v>
      </c>
      <c r="E1056" s="41" t="s">
        <v>87</v>
      </c>
      <c r="F1056" s="42"/>
      <c r="G1056" s="46"/>
      <c r="H1056" s="50"/>
    </row>
    <row r="1057" spans="1:8" s="30" customFormat="1" ht="27" customHeight="1">
      <c r="A1057" s="52"/>
      <c r="B1057" s="40" t="s">
        <v>773</v>
      </c>
      <c r="C1057" s="40" t="s">
        <v>272</v>
      </c>
      <c r="D1057" s="66">
        <v>23</v>
      </c>
      <c r="E1057" s="41" t="s">
        <v>87</v>
      </c>
      <c r="F1057" s="42"/>
      <c r="G1057" s="46"/>
      <c r="H1057" s="50"/>
    </row>
    <row r="1058" spans="1:8" s="30" customFormat="1" ht="27" customHeight="1">
      <c r="A1058" s="52"/>
      <c r="B1058" s="40" t="s">
        <v>773</v>
      </c>
      <c r="C1058" s="40" t="s">
        <v>759</v>
      </c>
      <c r="D1058" s="66">
        <v>6</v>
      </c>
      <c r="E1058" s="41" t="s">
        <v>87</v>
      </c>
      <c r="F1058" s="42"/>
      <c r="G1058" s="46"/>
      <c r="H1058" s="50"/>
    </row>
    <row r="1059" spans="1:8" s="30" customFormat="1" ht="27" customHeight="1">
      <c r="A1059" s="52"/>
      <c r="B1059" s="40" t="s">
        <v>783</v>
      </c>
      <c r="C1059" s="40"/>
      <c r="D1059" s="66">
        <v>6</v>
      </c>
      <c r="E1059" s="41" t="s">
        <v>746</v>
      </c>
      <c r="F1059" s="42"/>
      <c r="G1059" s="46"/>
      <c r="H1059" s="50"/>
    </row>
    <row r="1060" spans="1:8" s="30" customFormat="1" ht="27" customHeight="1">
      <c r="A1060" s="52"/>
      <c r="B1060" s="40" t="s">
        <v>761</v>
      </c>
      <c r="C1060" s="40"/>
      <c r="D1060" s="66">
        <v>3</v>
      </c>
      <c r="E1060" s="41" t="s">
        <v>746</v>
      </c>
      <c r="F1060" s="42"/>
      <c r="G1060" s="46"/>
      <c r="H1060" s="50"/>
    </row>
    <row r="1061" spans="1:8" s="30" customFormat="1" ht="27" customHeight="1">
      <c r="A1061" s="52"/>
      <c r="B1061" s="40" t="s">
        <v>762</v>
      </c>
      <c r="C1061" s="40" t="s">
        <v>763</v>
      </c>
      <c r="D1061" s="66">
        <v>3</v>
      </c>
      <c r="E1061" s="41" t="s">
        <v>746</v>
      </c>
      <c r="F1061" s="42"/>
      <c r="G1061" s="46"/>
      <c r="H1061" s="50"/>
    </row>
    <row r="1062" spans="1:8" s="30" customFormat="1" ht="27" customHeight="1">
      <c r="A1062" s="52"/>
      <c r="B1062" s="40" t="s">
        <v>764</v>
      </c>
      <c r="C1062" s="40" t="s">
        <v>104</v>
      </c>
      <c r="D1062" s="66">
        <v>3</v>
      </c>
      <c r="E1062" s="41" t="s">
        <v>71</v>
      </c>
      <c r="F1062" s="42"/>
      <c r="G1062" s="46"/>
      <c r="H1062" s="50"/>
    </row>
    <row r="1063" spans="1:8" s="55" customFormat="1" ht="27" customHeight="1">
      <c r="A1063" s="53"/>
      <c r="B1063" s="16" t="s">
        <v>843</v>
      </c>
      <c r="C1063" s="16" t="s">
        <v>844</v>
      </c>
      <c r="D1063" s="65">
        <v>1</v>
      </c>
      <c r="E1063" s="17" t="s">
        <v>19</v>
      </c>
      <c r="F1063" s="18"/>
      <c r="G1063" s="18"/>
      <c r="H1063" s="21"/>
    </row>
    <row r="1064" spans="1:8" s="30" customFormat="1" ht="27" customHeight="1">
      <c r="A1064" s="52"/>
      <c r="B1064" s="40" t="s">
        <v>108</v>
      </c>
      <c r="C1064" s="40">
        <v>0.13</v>
      </c>
      <c r="D1064" s="66">
        <v>18</v>
      </c>
      <c r="E1064" s="41" t="s">
        <v>109</v>
      </c>
      <c r="F1064" s="42"/>
      <c r="G1064" s="46"/>
      <c r="H1064" s="50"/>
    </row>
    <row r="1065" spans="1:8" s="30" customFormat="1" ht="27" customHeight="1">
      <c r="A1065" s="52"/>
      <c r="B1065" s="40" t="s">
        <v>111</v>
      </c>
      <c r="C1065" s="40"/>
      <c r="D1065" s="66">
        <v>10</v>
      </c>
      <c r="E1065" s="41" t="s">
        <v>109</v>
      </c>
      <c r="F1065" s="42"/>
      <c r="G1065" s="46"/>
      <c r="H1065" s="50"/>
    </row>
    <row r="1066" spans="1:8" s="30" customFormat="1" ht="27" customHeight="1">
      <c r="A1066" s="52"/>
      <c r="B1066" s="40" t="s">
        <v>112</v>
      </c>
      <c r="C1066" s="40"/>
      <c r="D1066" s="66">
        <v>8</v>
      </c>
      <c r="E1066" s="41" t="s">
        <v>109</v>
      </c>
      <c r="F1066" s="42"/>
      <c r="G1066" s="46"/>
      <c r="H1066" s="50"/>
    </row>
    <row r="1067" spans="1:8" s="30" customFormat="1" ht="27" customHeight="1">
      <c r="A1067" s="52"/>
      <c r="B1067" s="40" t="s">
        <v>113</v>
      </c>
      <c r="C1067" s="40"/>
      <c r="D1067" s="66">
        <v>10</v>
      </c>
      <c r="E1067" s="41" t="s">
        <v>109</v>
      </c>
      <c r="F1067" s="42"/>
      <c r="G1067" s="46"/>
      <c r="H1067" s="50"/>
    </row>
    <row r="1068" spans="1:8" s="30" customFormat="1" ht="27" customHeight="1">
      <c r="A1068" s="52"/>
      <c r="B1068" s="40" t="s">
        <v>114</v>
      </c>
      <c r="C1068" s="16" t="s">
        <v>872</v>
      </c>
      <c r="D1068" s="66">
        <v>10</v>
      </c>
      <c r="E1068" s="41" t="s">
        <v>109</v>
      </c>
      <c r="F1068" s="42"/>
      <c r="G1068" s="46"/>
      <c r="H1068" s="50"/>
    </row>
    <row r="1069" spans="1:8" s="30" customFormat="1" ht="27" customHeight="1">
      <c r="A1069" s="52"/>
      <c r="B1069" s="40" t="s">
        <v>732</v>
      </c>
      <c r="C1069" s="16"/>
      <c r="D1069" s="66">
        <v>10</v>
      </c>
      <c r="E1069" s="41" t="s">
        <v>109</v>
      </c>
      <c r="F1069" s="42"/>
      <c r="G1069" s="46"/>
      <c r="H1069" s="50"/>
    </row>
    <row r="1070" spans="1:8" s="30" customFormat="1" ht="27" customHeight="1">
      <c r="A1070" s="52"/>
      <c r="B1070" s="40" t="s">
        <v>135</v>
      </c>
      <c r="C1070" s="16">
        <v>0.1</v>
      </c>
      <c r="D1070" s="66">
        <v>1</v>
      </c>
      <c r="E1070" s="41" t="s">
        <v>136</v>
      </c>
      <c r="F1070" s="42"/>
      <c r="G1070" s="46"/>
      <c r="H1070" s="50"/>
    </row>
    <row r="1071" spans="1:8" s="30" customFormat="1" ht="27" customHeight="1">
      <c r="A1071" s="52"/>
      <c r="B1071" s="40"/>
      <c r="C1071" s="40"/>
      <c r="D1071" s="66"/>
      <c r="E1071" s="41"/>
      <c r="F1071" s="42"/>
      <c r="G1071" s="46"/>
      <c r="H1071" s="50"/>
    </row>
    <row r="1072" spans="1:8" s="30" customFormat="1" ht="27" customHeight="1">
      <c r="A1072" s="52"/>
      <c r="B1072" s="40"/>
      <c r="C1072" s="40"/>
      <c r="D1072" s="66"/>
      <c r="E1072" s="41"/>
      <c r="F1072" s="42"/>
      <c r="G1072" s="46"/>
      <c r="H1072" s="50"/>
    </row>
    <row r="1073" spans="1:8" s="56" customFormat="1" ht="27" customHeight="1">
      <c r="A1073" s="52"/>
      <c r="B1073" s="40"/>
      <c r="C1073" s="16"/>
      <c r="D1073" s="66"/>
      <c r="E1073" s="41"/>
      <c r="F1073" s="42"/>
      <c r="G1073" s="46"/>
      <c r="H1073" s="50"/>
    </row>
    <row r="1074" spans="1:8" s="56" customFormat="1" ht="27" customHeight="1">
      <c r="A1074" s="52"/>
      <c r="B1074" s="40"/>
      <c r="C1074" s="16"/>
      <c r="D1074" s="66"/>
      <c r="E1074" s="41"/>
      <c r="F1074" s="42"/>
      <c r="G1074" s="46"/>
      <c r="H1074" s="50"/>
    </row>
    <row r="1075" spans="1:8" s="56" customFormat="1" ht="27" customHeight="1">
      <c r="A1075" s="52"/>
      <c r="B1075" s="40"/>
      <c r="C1075" s="16"/>
      <c r="D1075" s="66"/>
      <c r="E1075" s="41"/>
      <c r="F1075" s="42"/>
      <c r="G1075" s="46"/>
      <c r="H1075" s="50"/>
    </row>
    <row r="1076" spans="1:8" s="56" customFormat="1" ht="27" customHeight="1">
      <c r="A1076" s="52"/>
      <c r="B1076" s="40"/>
      <c r="C1076" s="16"/>
      <c r="D1076" s="66"/>
      <c r="E1076" s="41"/>
      <c r="F1076" s="42"/>
      <c r="G1076" s="46"/>
      <c r="H1076" s="50"/>
    </row>
    <row r="1077" spans="1:8" s="56" customFormat="1" ht="27" customHeight="1">
      <c r="A1077" s="52"/>
      <c r="B1077" s="40"/>
      <c r="C1077" s="16"/>
      <c r="D1077" s="66"/>
      <c r="E1077" s="41"/>
      <c r="F1077" s="42"/>
      <c r="G1077" s="46"/>
      <c r="H1077" s="50"/>
    </row>
    <row r="1078" spans="1:8" s="30" customFormat="1" ht="27" customHeight="1">
      <c r="A1078" s="52"/>
      <c r="B1078" s="41" t="s">
        <v>73</v>
      </c>
      <c r="C1078" s="40"/>
      <c r="D1078" s="66"/>
      <c r="E1078" s="41"/>
      <c r="F1078" s="42"/>
      <c r="G1078" s="42"/>
      <c r="H1078" s="50"/>
    </row>
    <row r="1079" spans="1:8" s="30" customFormat="1" ht="27" customHeight="1">
      <c r="A1079" s="52"/>
      <c r="B1079" s="40"/>
      <c r="C1079" s="40"/>
      <c r="D1079" s="66"/>
      <c r="E1079" s="41"/>
      <c r="F1079" s="42"/>
      <c r="G1079" s="42"/>
      <c r="H1079" s="50"/>
    </row>
  </sheetData>
  <phoneticPr fontId="44"/>
  <printOptions horizontalCentered="1" gridLines="1"/>
  <pageMargins left="0.39370078740157483" right="0.39370078740157483" top="0.78740157480314965" bottom="0.78740157480314965" header="0.59055118110236227" footer="0.39370078740157483"/>
  <pageSetup paperSize="9" scale="85" firstPageNumber="3" orientation="landscape" useFirstPageNumber="1" r:id="rId1"/>
  <headerFooter alignWithMargins="0">
    <oddHeader>&amp;L　　</oddHeader>
    <oddFooter>&amp;C公立大学法人富山県立大学&amp;RP-&amp;P</oddFooter>
  </headerFooter>
  <rowBreaks count="55" manualBreakCount="55">
    <brk id="20" max="7" man="1"/>
    <brk id="40" max="7" man="1"/>
    <brk id="60" max="7" man="1"/>
    <brk id="80" max="7" man="1"/>
    <brk id="100" max="7" man="1"/>
    <brk id="120" max="7" man="1"/>
    <brk id="140" max="7" man="1"/>
    <brk id="160" max="7" man="1"/>
    <brk id="180" max="7" man="1"/>
    <brk id="200" max="7" man="1"/>
    <brk id="209" max="7" man="1"/>
    <brk id="229" max="7" man="1"/>
    <brk id="249" max="7" man="1"/>
    <brk id="266" max="7" man="1"/>
    <brk id="281" max="7" man="1"/>
    <brk id="300" max="7" man="1"/>
    <brk id="320" max="7" man="1"/>
    <brk id="340" max="7" man="1"/>
    <brk id="360" max="7" man="1"/>
    <brk id="380" max="7" man="1"/>
    <brk id="400" max="7" man="1"/>
    <brk id="420" max="7" man="1"/>
    <brk id="440" max="7" man="1"/>
    <brk id="460" max="7" man="1"/>
    <brk id="480" max="7" man="1"/>
    <brk id="500" max="7" man="1"/>
    <brk id="511" max="7" man="1"/>
    <brk id="531" max="7" man="1"/>
    <brk id="543" max="7" man="1"/>
    <brk id="560" max="7" man="1"/>
    <brk id="580" max="7" man="1"/>
    <brk id="600" max="7" man="1"/>
    <brk id="620" max="7" man="1"/>
    <brk id="639" max="7" man="1"/>
    <brk id="659" max="7" man="1"/>
    <brk id="677" max="7" man="1"/>
    <brk id="697" max="7" man="1"/>
    <brk id="717" max="7" man="1"/>
    <brk id="737" max="7" man="1"/>
    <brk id="757" max="7" man="1"/>
    <brk id="777" max="7" man="1"/>
    <brk id="800" max="7" man="1"/>
    <brk id="822" max="7" man="1"/>
    <brk id="844" max="7" man="1"/>
    <brk id="866" max="7" man="1"/>
    <brk id="888" max="7" man="1"/>
    <brk id="908" max="7" man="1"/>
    <brk id="930" max="7" man="1"/>
    <brk id="945" max="7" man="1"/>
    <brk id="964" max="7" man="1"/>
    <brk id="983" max="7" man="1"/>
    <brk id="1005" max="7" man="1"/>
    <brk id="1023" max="7" man="1"/>
    <brk id="1040" max="7" man="1"/>
    <brk id="106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表紙</vt:lpstr>
      <vt:lpstr>内訳書</vt:lpstr>
      <vt:lpstr>（機械）内訳書</vt:lpstr>
      <vt:lpstr>'（機械）内訳書'!Print_Area</vt:lpstr>
      <vt:lpstr>'（機械）内訳書'!Print_Titles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福冨基之</dc:creator>
  <cp:lastModifiedBy>今井　大揮</cp:lastModifiedBy>
  <cp:lastPrinted>2024-01-23T05:35:42Z</cp:lastPrinted>
  <dcterms:created xsi:type="dcterms:W3CDTF">2018-06-29T02:56:35Z</dcterms:created>
  <dcterms:modified xsi:type="dcterms:W3CDTF">2024-01-23T05:37:17Z</dcterms:modified>
</cp:coreProperties>
</file>